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03 Dražkovice - vodovod\rozpočet Bárta\"/>
    </mc:Choice>
  </mc:AlternateContent>
  <bookViews>
    <workbookView xWindow="0" yWindow="0" windowWidth="0" windowHeight="0"/>
  </bookViews>
  <sheets>
    <sheet name="Rekapitulace stavby" sheetId="1" r:id="rId1"/>
    <sheet name="01 - Vodovod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Vodovod'!$C$124:$K$614</definedName>
    <definedName name="_xlnm.Print_Area" localSheetId="1">'01 - Vodovod'!$C$4:$J$76,'01 - Vodovod'!$C$82:$J$106,'01 - Vodovod'!$C$112:$K$614</definedName>
    <definedName name="_xlnm.Print_Titles" localSheetId="1">'01 - Vodovod'!$124:$124</definedName>
    <definedName name="_xlnm._FilterDatabase" localSheetId="2" hidden="1">'VON - Vedlejší a ostatní ...'!$C$123:$K$157</definedName>
    <definedName name="_xlnm.Print_Area" localSheetId="2">'VON - Vedlejší a ostatní ...'!$C$4:$J$76,'VON - Vedlejší a ostatní ...'!$C$82:$J$105,'VON - Vedlejší a ostatní ...'!$C$111:$K$157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2" r="J37"/>
  <c r="J36"/>
  <c i="1" r="AY95"/>
  <c i="2" r="J35"/>
  <c i="1" r="AX95"/>
  <c i="2" r="BI614"/>
  <c r="BH614"/>
  <c r="BG614"/>
  <c r="BF614"/>
  <c r="T614"/>
  <c r="T613"/>
  <c r="R614"/>
  <c r="R613"/>
  <c r="P614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4"/>
  <c r="BH604"/>
  <c r="BG604"/>
  <c r="BF604"/>
  <c r="T604"/>
  <c r="R604"/>
  <c r="P604"/>
  <c r="BI603"/>
  <c r="BH603"/>
  <c r="BG603"/>
  <c r="BF603"/>
  <c r="T603"/>
  <c r="R603"/>
  <c r="P603"/>
  <c r="BI600"/>
  <c r="BH600"/>
  <c r="BG600"/>
  <c r="BF600"/>
  <c r="T600"/>
  <c r="R600"/>
  <c r="P600"/>
  <c r="BI594"/>
  <c r="BH594"/>
  <c r="BG594"/>
  <c r="BF594"/>
  <c r="T594"/>
  <c r="R594"/>
  <c r="P594"/>
  <c r="BI588"/>
  <c r="BH588"/>
  <c r="BG588"/>
  <c r="BF588"/>
  <c r="T588"/>
  <c r="R588"/>
  <c r="P588"/>
  <c r="BI582"/>
  <c r="BH582"/>
  <c r="BG582"/>
  <c r="BF582"/>
  <c r="T582"/>
  <c r="R582"/>
  <c r="P582"/>
  <c r="BI576"/>
  <c r="BH576"/>
  <c r="BG576"/>
  <c r="BF576"/>
  <c r="T576"/>
  <c r="R576"/>
  <c r="P576"/>
  <c r="BI572"/>
  <c r="BH572"/>
  <c r="BG572"/>
  <c r="BF572"/>
  <c r="T572"/>
  <c r="R572"/>
  <c r="P572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2"/>
  <c r="BH512"/>
  <c r="BG512"/>
  <c r="BF512"/>
  <c r="T512"/>
  <c r="R512"/>
  <c r="P512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89"/>
  <c r="BH489"/>
  <c r="BG489"/>
  <c r="BF489"/>
  <c r="T489"/>
  <c r="R489"/>
  <c r="P489"/>
  <c r="BI485"/>
  <c r="BH485"/>
  <c r="BG485"/>
  <c r="BF485"/>
  <c r="T485"/>
  <c r="R485"/>
  <c r="P485"/>
  <c r="BI473"/>
  <c r="BH473"/>
  <c r="BG473"/>
  <c r="BF473"/>
  <c r="T473"/>
  <c r="R473"/>
  <c r="P473"/>
  <c r="BI463"/>
  <c r="BH463"/>
  <c r="BG463"/>
  <c r="BF463"/>
  <c r="T463"/>
  <c r="R463"/>
  <c r="P463"/>
  <c r="BI453"/>
  <c r="BH453"/>
  <c r="BG453"/>
  <c r="BF453"/>
  <c r="T453"/>
  <c r="R453"/>
  <c r="P453"/>
  <c r="BI441"/>
  <c r="BH441"/>
  <c r="BG441"/>
  <c r="BF441"/>
  <c r="T441"/>
  <c r="R441"/>
  <c r="P441"/>
  <c r="BI437"/>
  <c r="BH437"/>
  <c r="BG437"/>
  <c r="BF437"/>
  <c r="T437"/>
  <c r="R437"/>
  <c r="P437"/>
  <c r="BI427"/>
  <c r="BH427"/>
  <c r="BG427"/>
  <c r="BF427"/>
  <c r="T427"/>
  <c r="R427"/>
  <c r="P427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2"/>
  <c r="BH402"/>
  <c r="BG402"/>
  <c r="BF402"/>
  <c r="T402"/>
  <c r="R402"/>
  <c r="P402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3"/>
  <c r="BH353"/>
  <c r="BG353"/>
  <c r="BF353"/>
  <c r="T353"/>
  <c r="R353"/>
  <c r="P353"/>
  <c r="BI347"/>
  <c r="BH347"/>
  <c r="BG347"/>
  <c r="BF347"/>
  <c r="T347"/>
  <c r="R347"/>
  <c r="P347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4"/>
  <c r="BH304"/>
  <c r="BG304"/>
  <c r="BF304"/>
  <c r="T304"/>
  <c r="R304"/>
  <c r="P304"/>
  <c r="BI290"/>
  <c r="BH290"/>
  <c r="BG290"/>
  <c r="BF290"/>
  <c r="T290"/>
  <c r="R290"/>
  <c r="P290"/>
  <c r="BI284"/>
  <c r="BH284"/>
  <c r="BG284"/>
  <c r="BF284"/>
  <c r="T284"/>
  <c r="R284"/>
  <c r="P284"/>
  <c r="BI283"/>
  <c r="BH283"/>
  <c r="BG283"/>
  <c r="BF283"/>
  <c r="T283"/>
  <c r="R283"/>
  <c r="P283"/>
  <c r="BI275"/>
  <c r="BH275"/>
  <c r="BG275"/>
  <c r="BF275"/>
  <c r="T275"/>
  <c r="R275"/>
  <c r="P275"/>
  <c r="BI271"/>
  <c r="BH271"/>
  <c r="BG271"/>
  <c r="BF271"/>
  <c r="T271"/>
  <c r="R271"/>
  <c r="P271"/>
  <c r="BI250"/>
  <c r="BH250"/>
  <c r="BG250"/>
  <c r="BF250"/>
  <c r="T250"/>
  <c r="R250"/>
  <c r="P250"/>
  <c r="BI229"/>
  <c r="BH229"/>
  <c r="BG229"/>
  <c r="BF229"/>
  <c r="T229"/>
  <c r="R229"/>
  <c r="P229"/>
  <c r="BI208"/>
  <c r="BH208"/>
  <c r="BG208"/>
  <c r="BF208"/>
  <c r="T208"/>
  <c r="R208"/>
  <c r="P208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2"/>
  <c r="BH182"/>
  <c r="BG182"/>
  <c r="BF182"/>
  <c r="T182"/>
  <c r="R182"/>
  <c r="P182"/>
  <c r="BI169"/>
  <c r="BH169"/>
  <c r="BG169"/>
  <c r="BF169"/>
  <c r="T169"/>
  <c r="R169"/>
  <c r="P169"/>
  <c r="BI166"/>
  <c r="BH166"/>
  <c r="BG166"/>
  <c r="BF166"/>
  <c r="T166"/>
  <c r="R166"/>
  <c r="P166"/>
  <c r="BI152"/>
  <c r="BH152"/>
  <c r="BG152"/>
  <c r="BF152"/>
  <c r="T152"/>
  <c r="R152"/>
  <c r="P152"/>
  <c r="BI136"/>
  <c r="BH136"/>
  <c r="BG136"/>
  <c r="BF136"/>
  <c r="T136"/>
  <c r="R136"/>
  <c r="P136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F36"/>
  <c r="J521"/>
  <c r="BK516"/>
  <c r="BK508"/>
  <c r="J500"/>
  <c r="J496"/>
  <c r="BK463"/>
  <c r="J427"/>
  <c r="BK392"/>
  <c r="BK373"/>
  <c r="J361"/>
  <c r="BK317"/>
  <c r="J284"/>
  <c r="J250"/>
  <c r="J198"/>
  <c r="J169"/>
  <c r="J128"/>
  <c i="3" r="J157"/>
  <c r="BK138"/>
  <c r="BK140"/>
  <c r="J132"/>
  <c i="2" r="J34"/>
  <c r="J522"/>
  <c r="BK517"/>
  <c r="BK511"/>
  <c r="BK502"/>
  <c r="J498"/>
  <c r="J489"/>
  <c r="J453"/>
  <c r="J413"/>
  <c r="BK402"/>
  <c r="BK389"/>
  <c r="BK368"/>
  <c r="BK347"/>
  <c r="J304"/>
  <c r="BK283"/>
  <c r="BK229"/>
  <c r="BK194"/>
  <c r="J152"/>
  <c i="3" r="J134"/>
  <c r="BK132"/>
  <c r="BK134"/>
  <c r="BK154"/>
  <c r="J143"/>
  <c i="2" r="F35"/>
  <c r="J520"/>
  <c r="BK515"/>
  <c r="BK503"/>
  <c r="BK499"/>
  <c r="BK485"/>
  <c r="J441"/>
  <c r="J407"/>
  <c r="J389"/>
  <c r="BK361"/>
  <c r="BK323"/>
  <c r="BK290"/>
  <c r="BK250"/>
  <c r="J202"/>
  <c r="BK169"/>
  <c r="BK128"/>
  <c i="3" r="BK145"/>
  <c r="BK150"/>
  <c r="BK157"/>
  <c r="BK143"/>
  <c r="BK127"/>
  <c i="2" r="BK614"/>
  <c r="BK611"/>
  <c r="BK609"/>
  <c r="BK607"/>
  <c r="BK604"/>
  <c r="BK603"/>
  <c r="BK600"/>
  <c r="BK594"/>
  <c r="BK588"/>
  <c r="BK582"/>
  <c r="BK576"/>
  <c r="BK572"/>
  <c r="BK571"/>
  <c r="BK569"/>
  <c r="BK567"/>
  <c r="BK566"/>
  <c r="BK565"/>
  <c r="BK563"/>
  <c r="J562"/>
  <c r="J561"/>
  <c r="BK559"/>
  <c r="J558"/>
  <c r="J557"/>
  <c r="BK554"/>
  <c r="BK553"/>
  <c r="J552"/>
  <c r="BK548"/>
  <c r="J547"/>
  <c r="J546"/>
  <c r="BK544"/>
  <c r="J543"/>
  <c r="BK541"/>
  <c r="J540"/>
  <c r="BK538"/>
  <c r="J537"/>
  <c r="J536"/>
  <c r="BK534"/>
  <c r="J533"/>
  <c r="BK531"/>
  <c r="J530"/>
  <c r="BK526"/>
  <c r="J525"/>
  <c r="BK521"/>
  <c r="BK512"/>
  <c r="J508"/>
  <c r="BK501"/>
  <c r="BK497"/>
  <c r="J473"/>
  <c r="BK427"/>
  <c r="BK407"/>
  <c r="BK382"/>
  <c r="BK364"/>
  <c r="J323"/>
  <c r="J290"/>
  <c r="BK271"/>
  <c r="BK202"/>
  <c r="BK182"/>
  <c r="J136"/>
  <c i="3" r="J154"/>
  <c r="J156"/>
  <c r="BK152"/>
  <c r="BK139"/>
  <c i="2" r="F34"/>
  <c r="BK520"/>
  <c r="J512"/>
  <c r="J506"/>
  <c r="BK500"/>
  <c r="BK496"/>
  <c r="J463"/>
  <c r="J437"/>
  <c r="BK394"/>
  <c r="BK377"/>
  <c r="J364"/>
  <c r="J317"/>
  <c r="BK284"/>
  <c r="J271"/>
  <c r="BK198"/>
  <c r="J182"/>
  <c r="BK136"/>
  <c i="3" r="J128"/>
  <c r="J147"/>
  <c r="J127"/>
  <c r="J140"/>
  <c i="2" r="BK562"/>
  <c r="BK560"/>
  <c r="J559"/>
  <c r="BK556"/>
  <c r="J554"/>
  <c r="BK552"/>
  <c r="J550"/>
  <c r="BK547"/>
  <c r="J545"/>
  <c r="BK543"/>
  <c r="J542"/>
  <c r="BK540"/>
  <c r="J539"/>
  <c r="BK537"/>
  <c r="BK535"/>
  <c r="J534"/>
  <c r="BK532"/>
  <c r="J531"/>
  <c r="BK528"/>
  <c r="J526"/>
  <c r="J523"/>
  <c r="BK518"/>
  <c r="J515"/>
  <c r="J503"/>
  <c r="J499"/>
  <c r="J485"/>
  <c r="BK437"/>
  <c r="J410"/>
  <c r="J394"/>
  <c r="J377"/>
  <c r="BK353"/>
  <c r="BK311"/>
  <c r="BK275"/>
  <c r="J229"/>
  <c r="J194"/>
  <c r="BK166"/>
  <c i="3" r="J152"/>
  <c r="J138"/>
  <c r="J150"/>
  <c r="BK128"/>
  <c r="BK129"/>
  <c i="2" r="F37"/>
  <c r="BK522"/>
  <c r="J517"/>
  <c r="J511"/>
  <c r="J502"/>
  <c r="BK498"/>
  <c r="BK489"/>
  <c r="BK453"/>
  <c r="BK413"/>
  <c r="J402"/>
  <c r="J382"/>
  <c r="J368"/>
  <c r="J347"/>
  <c r="BK304"/>
  <c r="J283"/>
  <c r="BK208"/>
  <c r="J189"/>
  <c r="J166"/>
  <c i="1" r="AS94"/>
  <c i="3" r="J129"/>
  <c r="BK142"/>
  <c r="F36"/>
  <c i="1" r="BC96"/>
  <c i="2" r="J614"/>
  <c r="J611"/>
  <c r="J609"/>
  <c r="J607"/>
  <c r="J604"/>
  <c r="J603"/>
  <c r="J600"/>
  <c r="J594"/>
  <c r="J588"/>
  <c r="J582"/>
  <c r="J576"/>
  <c r="J572"/>
  <c r="J571"/>
  <c r="J569"/>
  <c r="J567"/>
  <c r="J566"/>
  <c r="J565"/>
  <c r="J563"/>
  <c r="BK561"/>
  <c r="J560"/>
  <c r="BK558"/>
  <c r="BK557"/>
  <c r="J556"/>
  <c r="J553"/>
  <c r="BK550"/>
  <c r="J548"/>
  <c r="BK546"/>
  <c r="BK545"/>
  <c r="J544"/>
  <c r="BK542"/>
  <c r="J541"/>
  <c r="BK539"/>
  <c r="J538"/>
  <c r="BK536"/>
  <c r="J535"/>
  <c r="BK533"/>
  <c r="J532"/>
  <c r="BK530"/>
  <c r="J528"/>
  <c r="BK525"/>
  <c r="BK523"/>
  <c r="J518"/>
  <c r="J516"/>
  <c r="BK506"/>
  <c r="J501"/>
  <c r="J497"/>
  <c r="BK473"/>
  <c r="BK441"/>
  <c r="BK410"/>
  <c r="J392"/>
  <c r="J373"/>
  <c r="J353"/>
  <c r="J311"/>
  <c r="J275"/>
  <c r="J208"/>
  <c r="BK189"/>
  <c r="BK152"/>
  <c i="3" r="BK156"/>
  <c r="J139"/>
  <c r="J142"/>
  <c r="BK147"/>
  <c r="J145"/>
  <c i="2" l="1" r="BK127"/>
  <c r="J127"/>
  <c r="J98"/>
  <c r="T391"/>
  <c r="P495"/>
  <c r="R602"/>
  <c r="T127"/>
  <c r="T381"/>
  <c r="T406"/>
  <c r="R575"/>
  <c i="3" r="R126"/>
  <c r="R125"/>
  <c i="2" r="P127"/>
  <c r="P391"/>
  <c r="R495"/>
  <c r="T602"/>
  <c i="3" r="BK131"/>
  <c r="J131"/>
  <c r="J100"/>
  <c i="2" r="BK381"/>
  <c r="J381"/>
  <c r="J99"/>
  <c r="BK406"/>
  <c r="J406"/>
  <c r="J101"/>
  <c r="P575"/>
  <c i="3" r="R131"/>
  <c r="R130"/>
  <c i="2" r="BK391"/>
  <c r="J391"/>
  <c r="J100"/>
  <c r="BK495"/>
  <c r="J495"/>
  <c r="J102"/>
  <c r="P602"/>
  <c i="3" r="P126"/>
  <c r="P125"/>
  <c r="P131"/>
  <c r="P130"/>
  <c r="BK137"/>
  <c r="J137"/>
  <c r="J102"/>
  <c r="BK149"/>
  <c r="J149"/>
  <c r="J104"/>
  <c i="2" r="R127"/>
  <c r="R126"/>
  <c r="R125"/>
  <c r="R381"/>
  <c r="R406"/>
  <c r="T575"/>
  <c i="3" r="P137"/>
  <c r="P136"/>
  <c r="R149"/>
  <c r="R148"/>
  <c i="2" r="R391"/>
  <c r="T495"/>
  <c r="BK602"/>
  <c r="J602"/>
  <c r="J104"/>
  <c i="3" r="T126"/>
  <c r="T125"/>
  <c r="T131"/>
  <c r="T130"/>
  <c r="T137"/>
  <c r="T136"/>
  <c r="P149"/>
  <c r="P148"/>
  <c i="2" r="P381"/>
  <c r="P406"/>
  <c r="BK575"/>
  <c r="J575"/>
  <c r="J103"/>
  <c i="3" r="BK126"/>
  <c r="J126"/>
  <c r="J98"/>
  <c r="R137"/>
  <c r="R136"/>
  <c r="T149"/>
  <c r="T148"/>
  <c i="2" r="BK613"/>
  <c r="J613"/>
  <c r="J105"/>
  <c i="3" r="J89"/>
  <c r="BE128"/>
  <c r="BE142"/>
  <c r="BE152"/>
  <c r="BE154"/>
  <c r="BE127"/>
  <c r="BE134"/>
  <c r="BE138"/>
  <c r="BE140"/>
  <c r="BE129"/>
  <c r="BE139"/>
  <c r="F92"/>
  <c r="BE132"/>
  <c r="BE145"/>
  <c r="BE143"/>
  <c r="BE156"/>
  <c r="E85"/>
  <c r="BE147"/>
  <c r="BE150"/>
  <c r="BE157"/>
  <c i="1" r="BC95"/>
  <c i="2" r="E85"/>
  <c r="J89"/>
  <c r="F92"/>
  <c r="BE128"/>
  <c r="BE136"/>
  <c r="BE152"/>
  <c r="BE166"/>
  <c r="BE169"/>
  <c r="BE182"/>
  <c r="BE189"/>
  <c r="BE194"/>
  <c r="BE198"/>
  <c r="BE202"/>
  <c r="BE208"/>
  <c r="BE229"/>
  <c r="BE250"/>
  <c r="BE271"/>
  <c r="BE275"/>
  <c r="BE283"/>
  <c r="BE284"/>
  <c r="BE290"/>
  <c r="BE304"/>
  <c r="BE311"/>
  <c r="BE317"/>
  <c r="BE323"/>
  <c r="BE347"/>
  <c r="BE353"/>
  <c r="BE361"/>
  <c r="BE364"/>
  <c r="BE368"/>
  <c r="BE373"/>
  <c r="BE377"/>
  <c r="BE382"/>
  <c r="BE389"/>
  <c r="BE392"/>
  <c r="BE394"/>
  <c r="BE402"/>
  <c r="BE407"/>
  <c r="BE410"/>
  <c r="BE413"/>
  <c r="BE427"/>
  <c r="BE437"/>
  <c r="BE441"/>
  <c r="BE453"/>
  <c r="BE463"/>
  <c r="BE473"/>
  <c r="BE485"/>
  <c r="BE489"/>
  <c r="BE496"/>
  <c r="BE497"/>
  <c r="BE498"/>
  <c r="BE499"/>
  <c r="BE500"/>
  <c r="BE501"/>
  <c r="BE502"/>
  <c r="BE503"/>
  <c r="BE506"/>
  <c r="BE508"/>
  <c r="BE511"/>
  <c r="BE512"/>
  <c r="BE515"/>
  <c r="BE516"/>
  <c r="BE517"/>
  <c r="BE518"/>
  <c r="BE520"/>
  <c r="BE521"/>
  <c r="BE522"/>
  <c r="BE523"/>
  <c r="BE525"/>
  <c r="BE526"/>
  <c r="BE528"/>
  <c r="BE530"/>
  <c r="BE531"/>
  <c r="BE532"/>
  <c r="BE533"/>
  <c r="BE534"/>
  <c r="BE535"/>
  <c r="BE536"/>
  <c r="BE537"/>
  <c r="BE538"/>
  <c r="BE539"/>
  <c r="BE540"/>
  <c r="BE541"/>
  <c r="BE542"/>
  <c r="BE543"/>
  <c r="BE544"/>
  <c r="BE545"/>
  <c r="BE546"/>
  <c r="BE547"/>
  <c r="BE548"/>
  <c r="BE550"/>
  <c r="BE552"/>
  <c r="BE553"/>
  <c r="BE554"/>
  <c r="BE556"/>
  <c r="BE557"/>
  <c r="BE558"/>
  <c r="BE559"/>
  <c r="BE560"/>
  <c r="BE561"/>
  <c r="BE562"/>
  <c r="BE563"/>
  <c r="BE565"/>
  <c r="BE566"/>
  <c r="BE567"/>
  <c r="BE569"/>
  <c r="BE571"/>
  <c r="BE572"/>
  <c r="BE576"/>
  <c r="BE582"/>
  <c r="BE588"/>
  <c r="BE594"/>
  <c r="BE600"/>
  <c r="BE603"/>
  <c r="BE604"/>
  <c r="BE607"/>
  <c r="BE609"/>
  <c r="BE611"/>
  <c r="BE614"/>
  <c i="1" r="BA95"/>
  <c r="BB95"/>
  <c r="AW95"/>
  <c r="BD95"/>
  <c i="3" r="F35"/>
  <c i="1" r="BB96"/>
  <c r="BB94"/>
  <c r="W31"/>
  <c r="BC94"/>
  <c r="W32"/>
  <c i="3" r="J34"/>
  <c i="1" r="AW96"/>
  <c i="3" r="F37"/>
  <c i="1" r="BD96"/>
  <c r="BD94"/>
  <c r="W33"/>
  <c i="3" r="F34"/>
  <c i="1" r="BA96"/>
  <c r="BA94"/>
  <c r="W30"/>
  <c i="3" l="1" r="T124"/>
  <c r="R124"/>
  <c i="2" r="T126"/>
  <c r="T125"/>
  <c r="P126"/>
  <c r="P125"/>
  <c i="1" r="AU95"/>
  <c i="3" r="P124"/>
  <c i="1" r="AU96"/>
  <c i="3" r="BK125"/>
  <c r="J125"/>
  <c r="J97"/>
  <c r="BK136"/>
  <c r="J136"/>
  <c r="J101"/>
  <c r="BK148"/>
  <c r="J148"/>
  <c r="J103"/>
  <c i="2" r="BK126"/>
  <c r="J126"/>
  <c r="J97"/>
  <c i="3" r="BK130"/>
  <c r="J130"/>
  <c r="J99"/>
  <c i="2" r="J33"/>
  <c i="1" r="AV95"/>
  <c r="AT95"/>
  <c r="AY94"/>
  <c r="AX94"/>
  <c i="2" r="F33"/>
  <c i="1" r="AZ95"/>
  <c i="3" r="F33"/>
  <c i="1" r="AZ96"/>
  <c i="3" r="J33"/>
  <c i="1" r="AV96"/>
  <c r="AT96"/>
  <c r="AW94"/>
  <c r="AK30"/>
  <c i="3" l="1" r="BK124"/>
  <c r="J124"/>
  <c i="2" r="BK125"/>
  <c r="J125"/>
  <c r="J96"/>
  <c i="1" r="AU94"/>
  <c i="3" r="J30"/>
  <c i="1" r="AG96"/>
  <c r="AZ94"/>
  <c r="W29"/>
  <c i="3" l="1" r="J39"/>
  <c r="J96"/>
  <c i="1" r="AN96"/>
  <c r="AV94"/>
  <c r="AK29"/>
  <c i="2" r="J30"/>
  <c i="1" r="AG95"/>
  <c r="AG94"/>
  <c r="AK26"/>
  <c l="1" r="AN95"/>
  <c i="2" r="J39"/>
  <c i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<sst xmlns="http://schemas.openxmlformats.org/spreadsheetml/2006/main">
  <si>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</si>
  <si>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</si>
  <si>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</si>
  <si>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</si>
  <si>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</si>
  <si>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{ef56d9b6-f452-4658-8592-f68d18d97c4a}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</si>
  <si>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</si>
  <si>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</si>
  <si>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</si>
  <si>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</si>
  <si>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</si>
  <si>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</si>
  <si>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</si>
  <si>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</si>
  <si>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</si>
  <si>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</si>
  <si>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</si>
  <si>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Dražkovice-vodovod</t>
  </si>
  <si>
    <t>KSO:</t>
  </si>
  <si>
    <t>CC-CZ:</t>
  </si>
  <si>
    <t>Místo:</t>
  </si>
  <si>
    <t>Dražkovice</t>
  </si>
  <si>
    <t>Datum:</t>
  </si>
  <si>
    <t>16. 7. 2024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</si>
  <si>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</si>
  <si>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</si>
  <si>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</si>
  <si>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</si>
  <si>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</si>
  <si>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</si>
  <si>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</si>
  <si>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</si>
  <si>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</si>
  <si>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</si>
  <si>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Pavel Čihák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</si>
  <si>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</si>
  <si>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</si>
  <si>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</si>
  <si>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</si>
  <si>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</si>
  <si>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</si>
  <si>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</si>
  <si>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</si>
  <si>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</si>
  <si>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</si>
  <si>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</si>
  <si>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</si>
  <si>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</si>
  <si>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</si>
  <si>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</si>
  <si>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</si>
  <si>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</si>
  <si>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</si>
  <si>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</si>
  <si>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</si>
  <si>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</si>
  <si>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</si>
  <si>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</si>
  <si>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</si>
  <si>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</si>
  <si>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</si>
  <si>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</si>
  <si>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</si>
  <si>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</si>
  <si>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</si>
  <si>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</si>
  <si>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</si>
  <si>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</si>
  <si>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</si>
  <si>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</si>
  <si>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</si>
  <si>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</si>
  <si>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</si>
  <si>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</si>
  <si>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</si>
  <si>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</si>
  <si>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</si>
  <si>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</si>
  <si>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</si>
  <si>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</si>
  <si>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</si>
  <si>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</si>
  <si>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</t>
  </si>
  <si>
    <t>STA</t>
  </si>
  <si>
    <t>1</t>
  </si>
  <si>
    <t>{6b1526d2-6672-4238-ba0e-173a406b6797}</t>
  </si>
  <si>
    <t>2</t>
  </si>
  <si>
    <t>VON</t>
  </si>
  <si>
    <t>Vedlejší a ostatní náklady</t>
  </si>
  <si>
    <t>{89a436ec-cb6f-444e-a0c4-e6b10d1f7034}</t>
  </si>
  <si>
    <t>KRYCÍ LIST SOUPISU PRACÍ</t>
  </si>
  <si>
    <t>Objekt:</t>
  </si>
  <si>
    <t>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</si>
  <si>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</si>
  <si>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</si>
  <si>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</si>
  <si>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</si>
  <si>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</si>
  <si>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</si>
  <si>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</si>
  <si>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</si>
  <si>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</si>
  <si>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</si>
  <si>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</si>
  <si>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</si>
  <si>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</si>
  <si>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</si>
  <si>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</si>
  <si>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</si>
  <si>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</si>
  <si>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</si>
  <si>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</si>
  <si>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</si>
  <si>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</si>
  <si>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</si>
  <si>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</si>
  <si>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</si>
  <si>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</si>
  <si>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</si>
  <si>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</si>
  <si>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</si>
  <si>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</si>
  <si>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</si>
  <si>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</si>
  <si>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</si>
  <si>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</si>
  <si>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</si>
  <si>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</si>
  <si>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02</t>
  </si>
  <si>
    <t>4</t>
  </si>
  <si>
    <t>1535348204</t>
  </si>
  <si>
    <t>VV</t>
  </si>
  <si>
    <t>příl. D.1.2</t>
  </si>
  <si>
    <t>délky dle tabulky kurbatur</t>
  </si>
  <si>
    <t>odbočení</t>
  </si>
  <si>
    <t>5,01*1,5</t>
  </si>
  <si>
    <t>přepojení</t>
  </si>
  <si>
    <t>1,33*1,5</t>
  </si>
  <si>
    <t>Součet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</si>
  <si>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</si>
  <si>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</si>
  <si>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-650057154</t>
  </si>
  <si>
    <t>délky dle tabulky kubatur</t>
  </si>
  <si>
    <t>řad</t>
  </si>
  <si>
    <t>238,16*1,0 "asf</t>
  </si>
  <si>
    <t>36,45*1,0 "asf</t>
  </si>
  <si>
    <t>5,01*1,0 "dlažba</t>
  </si>
  <si>
    <t>1,33*1,0 "dlažba</t>
  </si>
  <si>
    <t>0,89*1,0 "asf</t>
  </si>
  <si>
    <t>4,28*1,0 "asf</t>
  </si>
  <si>
    <t>přípojky</t>
  </si>
  <si>
    <t>3,9*1,0 "asf</t>
  </si>
  <si>
    <t>58,74*1,0 "asf</t>
  </si>
  <si>
    <t>3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</si>
  <si>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</si>
  <si>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</si>
  <si>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1409850457</t>
  </si>
  <si>
    <t>38,22*1,0 "asf</t>
  </si>
  <si>
    <t>5,01*1,5 "dlažba</t>
  </si>
  <si>
    <t>1,33*1,5 "dlažba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</si>
  <si>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</si>
  <si>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</si>
  <si>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229339831</t>
  </si>
  <si>
    <t>1,8*1,0 "štěrk</t>
  </si>
  <si>
    <t>5</t>
  </si>
  <si>
    <t>113154513</t>
  </si>
  <si>
    <t>Frézování živičného podkladu nebo krytu s naložením hmot na dopravní prostředek plochy do 500 m2 pruhu šířky do 0,5 m, tloušťky vrstvy 50 mm</t>
  </si>
  <si>
    <t>302725342</t>
  </si>
  <si>
    <t>38,22*1,4 "asf</t>
  </si>
  <si>
    <t>199,94*1,0 "asf</t>
  </si>
  <si>
    <t>36,45*1,4 "asf</t>
  </si>
  <si>
    <t>0,89*1,4 "asf</t>
  </si>
  <si>
    <t>3,9*1,4 "asf</t>
  </si>
  <si>
    <t>6</t>
  </si>
  <si>
    <t>115101201</t>
  </si>
  <si>
    <t>Čerpání vody na dopravní výšku do 10 m s uvažovaným průměrným přítokem do 500 l/min</t>
  </si>
  <si>
    <t>hod</t>
  </si>
  <si>
    <t>-753580390</t>
  </si>
  <si>
    <t>P</t>
  </si>
  <si>
    <t>Poznámka k položce:_x000d_
Předpoklad rychlosti výstavby 10,0 m/den</t>
  </si>
  <si>
    <t>238,16/10,0*24</t>
  </si>
  <si>
    <t>49,09/10,0*24</t>
  </si>
  <si>
    <t>6,5/10,0*24</t>
  </si>
  <si>
    <t>74,7/10,0*24</t>
  </si>
  <si>
    <t>7</t>
  </si>
  <si>
    <t>115101301</t>
  </si>
  <si>
    <t>Pohotovost záložní čerpací soupravy pro dopravní výšku do 10 m s uvažovaným průměrným přítokem do 500 l/min</t>
  </si>
  <si>
    <t>den</t>
  </si>
  <si>
    <t>-956404980</t>
  </si>
  <si>
    <t>238,16/10,0</t>
  </si>
  <si>
    <t>49,09/10,0</t>
  </si>
  <si>
    <t>74,7/10,0</t>
  </si>
  <si>
    <t>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</si>
  <si>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</si>
  <si>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</si>
  <si>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</si>
  <si>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-867737705</t>
  </si>
  <si>
    <t>5*1,0</t>
  </si>
  <si>
    <t>1*1,0</t>
  </si>
  <si>
    <t>9</t>
  </si>
  <si>
    <t>119001421</t>
  </si>
  <si>
    <t>1854878586</t>
  </si>
  <si>
    <t>10</t>
  </si>
  <si>
    <t>121151113</t>
  </si>
  <si>
    <t>Sejmutí ornice strojně při souvislé ploše přes 100 do 500 m2, tl. vrstvy do 200 mm</t>
  </si>
  <si>
    <t>653548395</t>
  </si>
  <si>
    <t>7,63*1,0</t>
  </si>
  <si>
    <t>10,26*1,0</t>
  </si>
  <si>
    <t>11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</si>
  <si>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</si>
  <si>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</si>
  <si>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m3</t>
  </si>
  <si>
    <t>-297159901</t>
  </si>
  <si>
    <t>dle tabulky kubatur</t>
  </si>
  <si>
    <t>20% výkopu</t>
  </si>
  <si>
    <t>247,7*0,2</t>
  </si>
  <si>
    <t>238,16*((0,2+0,1)/2*1,0)*0,2</t>
  </si>
  <si>
    <t>Mezisoučet</t>
  </si>
  <si>
    <t>55,57*0,2</t>
  </si>
  <si>
    <t>49,09*((0,2+0,1)/2*1,0)*0,2</t>
  </si>
  <si>
    <t>7,58*0,2</t>
  </si>
  <si>
    <t>6,5*((0,2+0,1)/2*1,0)*0,2</t>
  </si>
  <si>
    <t>84,22*0,2</t>
  </si>
  <si>
    <t>74,7*((0,2+0,1)/2*1,0)*0,2</t>
  </si>
  <si>
    <t>132254204</t>
  </si>
  <si>
    <t>Hloubení zapažených rýh šířky přes 800 do 2 000 mm strojně s urovnáním dna do předepsaného profilu a spádu v hornině třídy těžitelnosti I skupiny 3 přes 100 do 500 m3</t>
  </si>
  <si>
    <t>-775343059</t>
  </si>
  <si>
    <t>40% výkopu</t>
  </si>
  <si>
    <t>247,7*0,4</t>
  </si>
  <si>
    <t>238,16*((0,2+0,1)/2*1,0)*0,4</t>
  </si>
  <si>
    <t>55,57*0,4</t>
  </si>
  <si>
    <t>49,09*((0,2+0,1)/2*1,0)*0,4</t>
  </si>
  <si>
    <t>7,58*0,4</t>
  </si>
  <si>
    <t>6,5*((0,2+0,1)/2*1,0)*0,4</t>
  </si>
  <si>
    <t>84,22*0,4</t>
  </si>
  <si>
    <t>74,7*((0,2+0,1)/2*1,0)*0,4</t>
  </si>
  <si>
    <t>13</t>
  </si>
  <si>
    <t>132354204</t>
  </si>
  <si>
    <t>Hloubení zapažených rýh šířky přes 800 do 2 000 mm strojně s urovnáním dna do předepsaného profilu a spádu v hornině třídy těžitelnosti II skupiny 4 přes 100 do 500 m3</t>
  </si>
  <si>
    <t>-1551787962</t>
  </si>
  <si>
    <t>14</t>
  </si>
  <si>
    <t>139001101</t>
  </si>
  <si>
    <t>Příplatek k cenám hloubených vykopávek za ztížení vykopávky v blízkosti podzemního vedení nebo výbušnin pro jakoukoliv třídu horniny</t>
  </si>
  <si>
    <t>-561663059</t>
  </si>
  <si>
    <t>(5+1)*2*0,5*1,0*(1,44+0,15)</t>
  </si>
  <si>
    <t>(1+5)*2*0,5*1,0*(1,5+0,15)</t>
  </si>
  <si>
    <t>15</t>
  </si>
  <si>
    <t>151811131</t>
  </si>
  <si>
    <t>Zřízení pažicích boxů pro pažení a rozepření stěn rýh podzemního vedení hloubka výkopu do 4 m, šířka do 1,2 m</t>
  </si>
  <si>
    <t>1957755741</t>
  </si>
  <si>
    <t>685,94</t>
  </si>
  <si>
    <t>147,57</t>
  </si>
  <si>
    <t>20,41</t>
  </si>
  <si>
    <t>224,1</t>
  </si>
  <si>
    <t>16</t>
  </si>
  <si>
    <t>151811231</t>
  </si>
  <si>
    <t>Odstranění pažicích boxů pro pažení a rozepření stěn rýh podzemního vedení hloubka výkopu do 4 m, šířka do 1,2 m</t>
  </si>
  <si>
    <t>779729741</t>
  </si>
  <si>
    <t>17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</si>
  <si>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</si>
  <si>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</si>
  <si>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2006346526</t>
  </si>
  <si>
    <t>zemina na meziskládku a zpět</t>
  </si>
  <si>
    <t>8,58*2</t>
  </si>
  <si>
    <t>0,86*2</t>
  </si>
  <si>
    <t>8,93*2</t>
  </si>
  <si>
    <t>18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</si>
  <si>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</si>
  <si>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</si>
  <si>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-1246727042</t>
  </si>
  <si>
    <t>přebytečná zemina</t>
  </si>
  <si>
    <t>56,685+113,37</t>
  </si>
  <si>
    <t>12,587+25,173</t>
  </si>
  <si>
    <t>-8,58</t>
  </si>
  <si>
    <t>1,711+3,422</t>
  </si>
  <si>
    <t>-0,86</t>
  </si>
  <si>
    <t>19,085+38,17</t>
  </si>
  <si>
    <t>-8,93</t>
  </si>
  <si>
    <t>19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</si>
  <si>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</si>
  <si>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</si>
  <si>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-19738132</t>
  </si>
  <si>
    <t>113,37</t>
  </si>
  <si>
    <t>25,173</t>
  </si>
  <si>
    <t>3,422</t>
  </si>
  <si>
    <t>38,17</t>
  </si>
  <si>
    <t>20</t>
  </si>
  <si>
    <t>167151101</t>
  </si>
  <si>
    <t>Nakládání, skládání a překládání neulehlého výkopku nebo sypaniny strojně nakládání, množství do 100 m3, z horniny třídy těžitelnosti I, skupiny 1 až 3</t>
  </si>
  <si>
    <t>370449</t>
  </si>
  <si>
    <t>zemina z meziskládky</t>
  </si>
  <si>
    <t>8,58</t>
  </si>
  <si>
    <t>0,86</t>
  </si>
  <si>
    <t>8,93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</si>
  <si>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</si>
  <si>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</si>
  <si>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</si>
  <si>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</si>
  <si>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-26129904</t>
  </si>
  <si>
    <t>(170,055+113,37)*1,8</t>
  </si>
  <si>
    <t>(29,18+25,173)*1,8</t>
  </si>
  <si>
    <t>(4,273+3,422)*1,8</t>
  </si>
  <si>
    <t>(48,32+38,17)*1,8</t>
  </si>
  <si>
    <t>22</t>
  </si>
  <si>
    <t>174101101</t>
  </si>
  <si>
    <t>Zásyp sypaninou z jakékoliv horniny strojně s uložením výkopku ve vrstvách se zhutněním jam, šachet, rýh nebo kolem objektů v těchto vykopávkách</t>
  </si>
  <si>
    <t>1564329879</t>
  </si>
  <si>
    <t>126,24 "náhrada výkopku</t>
  </si>
  <si>
    <t>199,94*1,0*0,4 "náhrada výkopku</t>
  </si>
  <si>
    <t>21,96 "náhrada výkopku</t>
  </si>
  <si>
    <t>8,58 "zemina z výkopu</t>
  </si>
  <si>
    <t>3,4 "náhrada výkopku</t>
  </si>
  <si>
    <t>4,28*1,0*0,4 "náhrada výkopku</t>
  </si>
  <si>
    <t>0,86 "zemina z výkopu</t>
  </si>
  <si>
    <t>43,17 "náhrada výkopku</t>
  </si>
  <si>
    <t>58,74*1,0*0,4 "náhrada výkopku</t>
  </si>
  <si>
    <t>8,93 "zemina z výkopu</t>
  </si>
  <si>
    <t>23</t>
  </si>
  <si>
    <t>M</t>
  </si>
  <si>
    <t>58331202</t>
  </si>
  <si>
    <t>štěrkodrť netříděná do 100mm amfibolit</t>
  </si>
  <si>
    <t>-230801869</t>
  </si>
  <si>
    <t>206,216*2,0</t>
  </si>
  <si>
    <t>21,96*2,0</t>
  </si>
  <si>
    <t>5,112*2,0</t>
  </si>
  <si>
    <t>66,666*2,0</t>
  </si>
  <si>
    <t>24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</si>
  <si>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</si>
  <si>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</si>
  <si>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496562632</t>
  </si>
  <si>
    <t>95,38</t>
  </si>
  <si>
    <t>19,66</t>
  </si>
  <si>
    <t>2,6</t>
  </si>
  <si>
    <t>24,6</t>
  </si>
  <si>
    <t>25</t>
  </si>
  <si>
    <t>58331200</t>
  </si>
  <si>
    <t>štěrkopísek netříděný</t>
  </si>
  <si>
    <t>1097645007</t>
  </si>
  <si>
    <t>Poznámka k položce:_x000d_
hmotnost 2t/m2</t>
  </si>
  <si>
    <t>142,24*2 'Přepočtené koeficientem množství</t>
  </si>
  <si>
    <t>26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</si>
  <si>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</si>
  <si>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</si>
  <si>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724797163</t>
  </si>
  <si>
    <t>7,63*2,0</t>
  </si>
  <si>
    <t>10,26*2,0</t>
  </si>
  <si>
    <t>27</t>
  </si>
  <si>
    <t>181351003</t>
  </si>
  <si>
    <t>Rozprostření a urovnání ornice v rovině nebo ve svahu sklonu do 1:5 strojně při souvislé ploše do 100 m2, tl. vrstvy do 200 mm</t>
  </si>
  <si>
    <t>-291972954</t>
  </si>
  <si>
    <t>dle položky sejmutí ornice</t>
  </si>
  <si>
    <t>28</t>
  </si>
  <si>
    <t>181411121</t>
  </si>
  <si>
    <t>Založení trávníku na půdě předem připravené plochy do 1000 m2 výsevem včetně utažení lučního v rovině nebo na svahu do 1:5</t>
  </si>
  <si>
    <t>-1336765045</t>
  </si>
  <si>
    <t>15,26+7,63</t>
  </si>
  <si>
    <t>20,52+10,26</t>
  </si>
  <si>
    <t>29</t>
  </si>
  <si>
    <t>00572472</t>
  </si>
  <si>
    <t>osivo směs travní krajinná-rovinná</t>
  </si>
  <si>
    <t>kg</t>
  </si>
  <si>
    <t>1526602008</t>
  </si>
  <si>
    <t>22,89*0,02</t>
  </si>
  <si>
    <t>30,78*0,02</t>
  </si>
  <si>
    <t>Zakládání</t>
  </si>
  <si>
    <t>30</t>
  </si>
  <si>
    <t>211531111</t>
  </si>
  <si>
    <t>Výplň kamenivem do rýh odvodňovacích žeber nebo trativodů bez zhutnění, s úpravou povrchu výplně kamenivem hrubým drceným frakce 16 až 63 mm</t>
  </si>
  <si>
    <t>-2049823159</t>
  </si>
  <si>
    <t>238,16*((0,2+0,1)/2*1,0)</t>
  </si>
  <si>
    <t>49,09*((0,2+0,1)/2*1,0)</t>
  </si>
  <si>
    <t>6,5*((0,2+0,1)/2*1,0)</t>
  </si>
  <si>
    <t>74,7*((0,2+0,1)/2*1,0)</t>
  </si>
  <si>
    <t>31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</si>
  <si>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</si>
  <si>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</si>
  <si>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-514477951</t>
  </si>
  <si>
    <t>238,16+49,09+6,5+74,7</t>
  </si>
  <si>
    <t>Vodorovné konstrukce</t>
  </si>
  <si>
    <t>32</t>
  </si>
  <si>
    <t>451541111</t>
  </si>
  <si>
    <t>Lože pod potrubí, stoky a drobné objekty v otevřeném výkopu ze štěrkodrtě 0-63 mm</t>
  </si>
  <si>
    <t>1293845465</t>
  </si>
  <si>
    <t>2*0,5 "hydrantová drenáž</t>
  </si>
  <si>
    <t>33</t>
  </si>
  <si>
    <t>451573111</t>
  </si>
  <si>
    <t>Lože pod potrubí, stoky a drobné objekty v otevřeném výkopu z písku a štěrkopísku do 63 mm</t>
  </si>
  <si>
    <t>-637054233</t>
  </si>
  <si>
    <t>23,82</t>
  </si>
  <si>
    <t>4,91</t>
  </si>
  <si>
    <t>0,65</t>
  </si>
  <si>
    <t>7,47</t>
  </si>
  <si>
    <t>34</t>
  </si>
  <si>
    <t>452313141</t>
  </si>
  <si>
    <t>Podkladní a zajišťovací konstrukce z betonu prostého v otevřeném výkopu bez zvýšených nároků na prostředí bloky pro potrubí z betonu tř. C 16/20</t>
  </si>
  <si>
    <t>183606373</t>
  </si>
  <si>
    <t>2*0,55*0,3*0,4 "OB1</t>
  </si>
  <si>
    <t>2*0,25*0,3*0,3 "OB2</t>
  </si>
  <si>
    <t>Komunikace pozemní</t>
  </si>
  <si>
    <t>35</t>
  </si>
  <si>
    <t>564762111</t>
  </si>
  <si>
    <t>Podklad nebo kryt z vibrovaného štěrku VŠ s rozprostřením, vlhčením a zhutněním, po zhutnění tl. 200 mm</t>
  </si>
  <si>
    <t>121806285</t>
  </si>
  <si>
    <t>36</t>
  </si>
  <si>
    <t>564851011</t>
  </si>
  <si>
    <t>Podklad ze štěrkodrti ŠD s rozprostřením a zhutněním plochy jednotlivě do 100 m2, po zhutnění tl. 150 mm</t>
  </si>
  <si>
    <t>-338104083</t>
  </si>
  <si>
    <t>37</t>
  </si>
  <si>
    <t>564861011</t>
  </si>
  <si>
    <t>Podklad ze štěrkodrti ŠD s rozprostřením a zhutněním plochy jednotlivě do 100 m2, po zhutnění tl. 200 mm</t>
  </si>
  <si>
    <t>-1803267885</t>
  </si>
  <si>
    <t>38</t>
  </si>
  <si>
    <t>565155101</t>
  </si>
  <si>
    <t>Asfaltový beton vrstva podkladní ACP 16 (obalované kamenivo střednězrnné - OKS) s rozprostřením a zhutněním v pruhu šířky do 1,5 m, po zhutnění tl. 70 mm</t>
  </si>
  <si>
    <t>-1609243748</t>
  </si>
  <si>
    <t>39</t>
  </si>
  <si>
    <t>567122111</t>
  </si>
  <si>
    <t>Podklad ze směsi stmelené cementem SC bez dilatačních spár, s rozprostřením a zhutněním SC C 8/10 (KSC I), po zhutnění tl. 120 mm</t>
  </si>
  <si>
    <t>-833506082</t>
  </si>
  <si>
    <t>40</t>
  </si>
  <si>
    <t>567122112</t>
  </si>
  <si>
    <t>Podklad ze směsi stmelené cementem SC bez dilatačních spár, s rozprostřením a zhutněním SC C 8/10 (KSC I), po zhutnění tl. 130 mm</t>
  </si>
  <si>
    <t>-1643389964</t>
  </si>
  <si>
    <t>41</t>
  </si>
  <si>
    <t>573111112</t>
  </si>
  <si>
    <t>Postřik infiltrační PI z asfaltu silničního s posypem kamenivem, v množství 1,00 kg/m2</t>
  </si>
  <si>
    <t>1321827698</t>
  </si>
  <si>
    <t>42</t>
  </si>
  <si>
    <t>573211109</t>
  </si>
  <si>
    <t>Postřik spojovací PS bez posypu kamenivem z asfaltu silničního, v množství 0,50 kg/m2</t>
  </si>
  <si>
    <t>-1843969196</t>
  </si>
  <si>
    <t>38,22*1,4</t>
  </si>
  <si>
    <t>43</t>
  </si>
  <si>
    <t>577144111</t>
  </si>
  <si>
    <t>Asfaltový beton vrstva obrusná ACO 11 (ABS) s rozprostřením a se zhutněním z nemodifikovaného asfaltu v pruhu šířky do 3 m tř. I (ACO 11+), po zhutnění tl. 50 mm</t>
  </si>
  <si>
    <t>940026384</t>
  </si>
  <si>
    <t>36,45*1,40 "asf</t>
  </si>
  <si>
    <t>0,89*1,40 "asf</t>
  </si>
  <si>
    <t>44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</si>
  <si>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</si>
  <si>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</si>
  <si>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802567008</t>
  </si>
  <si>
    <t>45</t>
  </si>
  <si>
    <t>59245015</t>
  </si>
  <si>
    <t>dlažba zámková betonová tvaru I 200x165mm tl 60mm přírodní</t>
  </si>
  <si>
    <t>68533276</t>
  </si>
  <si>
    <t>Poznámka k položce:_x000d_
Spotřeba: 36 kus/m2</t>
  </si>
  <si>
    <t>náhrada 70%</t>
  </si>
  <si>
    <t>7,515*0,7</t>
  </si>
  <si>
    <t>1,995*0,7</t>
  </si>
  <si>
    <t>Trubní vedení</t>
  </si>
  <si>
    <t>46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</si>
  <si>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</si>
  <si>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</si>
  <si>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</si>
  <si>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988321734</t>
  </si>
  <si>
    <t>47</t>
  </si>
  <si>
    <t>55.504908000011</t>
  </si>
  <si>
    <t>4/8 DÍRY KOLENO PATNÍ PŘÍRUBOVÉ 80 - 4/8 DÍRY</t>
  </si>
  <si>
    <t>709094332</t>
  </si>
  <si>
    <t>48</t>
  </si>
  <si>
    <t>857262122</t>
  </si>
  <si>
    <t>Montáž litinových tvarovek na potrubí litinovém tlakovém jednoosých na potrubí z trub přírubových v otevřeném výkopu, kanálu nebo v šachtě DN 100</t>
  </si>
  <si>
    <t>1002805900</t>
  </si>
  <si>
    <t>49</t>
  </si>
  <si>
    <t>55253641</t>
  </si>
  <si>
    <t>přechod přírubový,práškový epoxid tl 250µm FFR-kus litinový DN 100/80</t>
  </si>
  <si>
    <t>-1070720546</t>
  </si>
  <si>
    <t>50</t>
  </si>
  <si>
    <t>857264122</t>
  </si>
  <si>
    <t>Montáž litinových tvarovek na potrubí litinovém tlakovém odbočných na potrubí z trub přírubových v otevřeném výkopu, kanálu nebo v šachtě DN 100</t>
  </si>
  <si>
    <t>2100106345</t>
  </si>
  <si>
    <t>51</t>
  </si>
  <si>
    <t>55253516</t>
  </si>
  <si>
    <t>tvarovka přírubová litinová vodovodní s přírubovou odbočkou PN10/16 T-kus DN 100/100</t>
  </si>
  <si>
    <t>-1776304324</t>
  </si>
  <si>
    <t>52</t>
  </si>
  <si>
    <t>871161211</t>
  </si>
  <si>
    <t>Montáž vodovodního potrubí z polyetylenu PE100 RC v otevřeném výkopu svařovaných elektrotvarovkou SDR 11/PN16 d 32 x 3,0 mm</t>
  </si>
  <si>
    <t>603800229</t>
  </si>
  <si>
    <t>53</t>
  </si>
  <si>
    <t>28613500r</t>
  </si>
  <si>
    <t>potrubí vodovodní PE100 RC SDR11 32x3,0mm</t>
  </si>
  <si>
    <t>-1955818127</t>
  </si>
  <si>
    <t>Poznámka k položce:_x000d_
ztratné 1,5%</t>
  </si>
  <si>
    <t>74,7*1,015 'Přepočtené koeficientem množství</t>
  </si>
  <si>
    <t>54</t>
  </si>
  <si>
    <t>871241211</t>
  </si>
  <si>
    <t>Montáž vodovodního potrubí z polyetylenu PE100 RC v otevřeném výkopu svařovaných elektrotvarovkou SDR 11/PN16 d 90 x 8,2 mm</t>
  </si>
  <si>
    <t>-1347581002</t>
  </si>
  <si>
    <t>6,5</t>
  </si>
  <si>
    <t>55</t>
  </si>
  <si>
    <t>28613115r</t>
  </si>
  <si>
    <t>potrubí PE 100 RC II SDR 11 d 90 typ 2 dle PAS 1075 - tyče</t>
  </si>
  <si>
    <t>-489238134</t>
  </si>
  <si>
    <t>6,5*1,015 'Přepočtené koeficientem množství</t>
  </si>
  <si>
    <t>56</t>
  </si>
  <si>
    <t>871251211</t>
  </si>
  <si>
    <t>Montáž vodovodního potrubí z polyetylenu PE100 RC v otevřeném výkopu svařovaných elektrotvarovkou SDR 11/PN16 d 110 x 10,0 mm</t>
  </si>
  <si>
    <t>-1444945045</t>
  </si>
  <si>
    <t>57</t>
  </si>
  <si>
    <t>28613550r</t>
  </si>
  <si>
    <t>potrubí PE 100 RC II SDR 11 d 110 typ 2 dle PAS 1075 - tyče</t>
  </si>
  <si>
    <t>798380245</t>
  </si>
  <si>
    <t>287,25*1,015 'Přepočtené koeficientem množství</t>
  </si>
  <si>
    <t>58</t>
  </si>
  <si>
    <t>877162001</t>
  </si>
  <si>
    <t>Montáž svěrných (mechanických) spojek na vodovodním potrubí spojek, kolen 90° nebo redukcí d 32</t>
  </si>
  <si>
    <t>-1900621920</t>
  </si>
  <si>
    <t>59</t>
  </si>
  <si>
    <t>55.2110132</t>
  </si>
  <si>
    <t>Isiflo spojka přímá opravná, typ 101, rozměr 32x32</t>
  </si>
  <si>
    <t>-296812114</t>
  </si>
  <si>
    <t>60</t>
  </si>
  <si>
    <t>877241101</t>
  </si>
  <si>
    <t>Montáž tvarovek na vodovodním plastovém potrubí z polyetylenu PE 100 elektrotvarovek SDR 11/PN16 spojek, oblouků nebo redukcí d 90</t>
  </si>
  <si>
    <t>-1697935963</t>
  </si>
  <si>
    <t>61</t>
  </si>
  <si>
    <t>28615974</t>
  </si>
  <si>
    <t>elektrospojka SDR11 PE 100 PN16 D 90mm</t>
  </si>
  <si>
    <t>3165235</t>
  </si>
  <si>
    <t>2+15</t>
  </si>
  <si>
    <t>62</t>
  </si>
  <si>
    <t>55.470811111</t>
  </si>
  <si>
    <t>lemový nákružek integrovaný DN80, PE100, SDR11</t>
  </si>
  <si>
    <t>-1028540304</t>
  </si>
  <si>
    <t>63</t>
  </si>
  <si>
    <t>28654368</t>
  </si>
  <si>
    <t>příruba volná k lemovému nákružku z polypropylénu 90</t>
  </si>
  <si>
    <t>-1643998853</t>
  </si>
  <si>
    <t>64</t>
  </si>
  <si>
    <t>877251101</t>
  </si>
  <si>
    <t>Montáž tvarovek na vodovodním plastovém potrubí z polyetylenu PE 100 elektrotvarovek SDR 11/PN16 spojek, oblouků nebo redukcí d 110</t>
  </si>
  <si>
    <t>-1921441962</t>
  </si>
  <si>
    <t>65</t>
  </si>
  <si>
    <t>28615975</t>
  </si>
  <si>
    <t>elektrospojka SDR11 PE 100 PN16 D 110mm</t>
  </si>
  <si>
    <t>1294501333</t>
  </si>
  <si>
    <t>48+15</t>
  </si>
  <si>
    <t>66</t>
  </si>
  <si>
    <t>28614978</t>
  </si>
  <si>
    <t>elektroredukce PE 100 PN16 D 110-90mm</t>
  </si>
  <si>
    <t>1529377216</t>
  </si>
  <si>
    <t>67</t>
  </si>
  <si>
    <t>55.FFD61014W</t>
  </si>
  <si>
    <t>Oblouk 30° PE100 RC SDR11 110</t>
  </si>
  <si>
    <t>12068248</t>
  </si>
  <si>
    <t>Poznámka k položce:_x000d_
PE100RC tvarovka, svařování na tupo, barva černá - Oblouk 30° PE100 RC SDR11 110</t>
  </si>
  <si>
    <t>68</t>
  </si>
  <si>
    <t>55.FFD91014W</t>
  </si>
  <si>
    <t>Oblouk 11° PE100 RC SDR11 110</t>
  </si>
  <si>
    <t>-1623724245</t>
  </si>
  <si>
    <t>Poznámka k položce:_x000d_
PE100RC tvarovka, svařování na tupo, barva černá - Oblouk 11° PE100 RC SDR11 110</t>
  </si>
  <si>
    <t>69</t>
  </si>
  <si>
    <t>28653136</t>
  </si>
  <si>
    <t>nákružek lemový PE 100 SDR11 110mm</t>
  </si>
  <si>
    <t>573196448</t>
  </si>
  <si>
    <t>70</t>
  </si>
  <si>
    <t>28654410</t>
  </si>
  <si>
    <t>příruba volná k lemovému nákružku z polypropylénu 110</t>
  </si>
  <si>
    <t>-1200056837</t>
  </si>
  <si>
    <t>71</t>
  </si>
  <si>
    <t>877251126</t>
  </si>
  <si>
    <t>Montáž tvarovek na vodovodním plastovém potrubí z polyetylenu PE 100 elektrotvarovek SDR 11/PN16 T-kusů navrtávacích s ventilem a 360° otočnou odbočkou d 110/32</t>
  </si>
  <si>
    <t>-1577176396</t>
  </si>
  <si>
    <t>72</t>
  </si>
  <si>
    <t>28614050</t>
  </si>
  <si>
    <t>tvarovka T-kus navrtávací s ventilem, s odbočkou 360° D 110-32mm</t>
  </si>
  <si>
    <t>-64678996</t>
  </si>
  <si>
    <t>73</t>
  </si>
  <si>
    <t>55.960113018004</t>
  </si>
  <si>
    <t>SOUPRAVA ZEMNÍ TELESKOPICKÁ DOM. ŠOUPÁTKA-1,3-1,8 3/4"-2" (1,3-1,8m)</t>
  </si>
  <si>
    <t>-94399166</t>
  </si>
  <si>
    <t>74</t>
  </si>
  <si>
    <t>891241112</t>
  </si>
  <si>
    <t>Montáž vodovodních armatur na potrubí šoupátek nebo klapek uzavíracích v otevřeném výkopu nebo v šachtách s osazením zemní soupravy (bez poklopů) DN 80</t>
  </si>
  <si>
    <t>25676207</t>
  </si>
  <si>
    <t>75</t>
  </si>
  <si>
    <t>42221303</t>
  </si>
  <si>
    <t>šoupátko pitná voda litina GGG 50 krátká stavební dl PN10/16 DN 80x180mm</t>
  </si>
  <si>
    <t>1321023029</t>
  </si>
  <si>
    <t>76</t>
  </si>
  <si>
    <t>55.950108000003</t>
  </si>
  <si>
    <t>SOUPRAVA ZEMNÍ TELESKOPICKÁ E1/A-1,3 -1,8 65-80 E1/80 A (1,3-1,8m)</t>
  </si>
  <si>
    <t>1854711239</t>
  </si>
  <si>
    <t>77</t>
  </si>
  <si>
    <t>891243321</t>
  </si>
  <si>
    <t>Montáž vodovodních armatur na potrubí ventilů odvzdušňovacích nebo zavzdušňovacích mechanických a plovákových přírubových na venkovních řadech DN 80</t>
  </si>
  <si>
    <t>1521364583</t>
  </si>
  <si>
    <t>78</t>
  </si>
  <si>
    <t>42213003</t>
  </si>
  <si>
    <t>ventil odvzdušňovací/zavzdušňovací přírubový PN 16, pitná voda DN 80</t>
  </si>
  <si>
    <t>-1110648438</t>
  </si>
  <si>
    <t>79</t>
  </si>
  <si>
    <t>891247112</t>
  </si>
  <si>
    <t>Montáž vodovodních armatur na potrubí hydrantů podzemních (bez osazení poklopů) DN 80</t>
  </si>
  <si>
    <t>-336113117</t>
  </si>
  <si>
    <t>80</t>
  </si>
  <si>
    <t>42273593</t>
  </si>
  <si>
    <t>hydrant podzemní DN 80 PN 16 dvojitý uzávěr s koulí krycí v 1250mm</t>
  </si>
  <si>
    <t>1519228610</t>
  </si>
  <si>
    <t>81</t>
  </si>
  <si>
    <t>891249961</t>
  </si>
  <si>
    <t>Montáž opravných armatur na potrubí z trub litinových, ocelových nebo plastických hmot potrubních spojek hrdlo/hrdlo DN 80</t>
  </si>
  <si>
    <t>784859565</t>
  </si>
  <si>
    <t>82</t>
  </si>
  <si>
    <t>55.797408000016</t>
  </si>
  <si>
    <t>SYNOFLEX - SPOJKA 80 (85-105)</t>
  </si>
  <si>
    <t>-1521893457</t>
  </si>
  <si>
    <t>83</t>
  </si>
  <si>
    <t>891261112</t>
  </si>
  <si>
    <t>Montáž vodovodních armatur na potrubí šoupátek nebo klapek uzavíracích v otevřeném výkopu nebo v šachtách s osazením zemní soupravy (bez poklopů) DN 100</t>
  </si>
  <si>
    <t>-1513093232</t>
  </si>
  <si>
    <t>84</t>
  </si>
  <si>
    <t>42221304</t>
  </si>
  <si>
    <t>šoupátko pitná voda litina GGG 50 krátká stavební dl PN10/16 DN 100x190mm</t>
  </si>
  <si>
    <t>1766203651</t>
  </si>
  <si>
    <t>85</t>
  </si>
  <si>
    <t>55.950110000003</t>
  </si>
  <si>
    <t>SOUPRAVA ZEMNÍ TELESKOPICKÁ E1/A-1,3 -1,8 100 (1,3-1,8m)</t>
  </si>
  <si>
    <t>-1759680531</t>
  </si>
  <si>
    <t>86</t>
  </si>
  <si>
    <t>891269951</t>
  </si>
  <si>
    <t>Montáž opravných armatur na potrubí z trub litinových, ocelových nebo plastických hmot potrubních spojek hrdlo/příruba DN 100</t>
  </si>
  <si>
    <t>101657172</t>
  </si>
  <si>
    <t>87</t>
  </si>
  <si>
    <t>55.709355616</t>
  </si>
  <si>
    <t xml:space="preserve">WAGA  spojka s přírubou   DN 100; Rozsah d 104 - 132 / DN 100; jištění v tahu do  PN 16</t>
  </si>
  <si>
    <t>-1706695764</t>
  </si>
  <si>
    <t xml:space="preserve">Poznámka k položce:_x000d_
Rozsah d 104 - 132 / DN 100; jištění v tahu do  PN 16</t>
  </si>
  <si>
    <t>88</t>
  </si>
  <si>
    <t>8913118111R</t>
  </si>
  <si>
    <t>Demontáž poklopů a zemních souprav vodovodních šoupátek</t>
  </si>
  <si>
    <t>-277938966</t>
  </si>
  <si>
    <t>Poznámka k položce:_x000d_
vč. výkopových prací a uvedení povrchu do původního stavu</t>
  </si>
  <si>
    <t>89</t>
  </si>
  <si>
    <t>892241111</t>
  </si>
  <si>
    <t>Tlakové zkoušky vodou na potrubí DN do 80</t>
  </si>
  <si>
    <t>32086294</t>
  </si>
  <si>
    <t>90</t>
  </si>
  <si>
    <t>892271111</t>
  </si>
  <si>
    <t>Tlakové zkoušky vodou na potrubí DN 100 nebo 125</t>
  </si>
  <si>
    <t>35388050</t>
  </si>
  <si>
    <t>91</t>
  </si>
  <si>
    <t>892273122</t>
  </si>
  <si>
    <t>Proplach a dezinfekce vodovodního potrubí DN od 80 do 125</t>
  </si>
  <si>
    <t>1948794256</t>
  </si>
  <si>
    <t>6,5+287,25</t>
  </si>
  <si>
    <t>92</t>
  </si>
  <si>
    <t>892372111</t>
  </si>
  <si>
    <t>Tlakové zkoušky vodou zabezpečení konců potrubí při tlakových zkouškách DN do 300</t>
  </si>
  <si>
    <t>527999685</t>
  </si>
  <si>
    <t>93</t>
  </si>
  <si>
    <t>899401111</t>
  </si>
  <si>
    <t>Osazení poklopů uličních s pevným rámem litinových ventilových</t>
  </si>
  <si>
    <t>-357917044</t>
  </si>
  <si>
    <t>94</t>
  </si>
  <si>
    <t>42291402</t>
  </si>
  <si>
    <t>poklop litinový ventilový</t>
  </si>
  <si>
    <t>844641196</t>
  </si>
  <si>
    <t>95</t>
  </si>
  <si>
    <t>55.348100000000</t>
  </si>
  <si>
    <t xml:space="preserve">PODKLAD. DESKA  UNI UNI</t>
  </si>
  <si>
    <t>-838821853</t>
  </si>
  <si>
    <t>96</t>
  </si>
  <si>
    <t>899401112</t>
  </si>
  <si>
    <t>Osazení poklopů uličních s pevným rámem litinových šoupátkových</t>
  </si>
  <si>
    <t>1361790926</t>
  </si>
  <si>
    <t>97</t>
  </si>
  <si>
    <t>42291352r</t>
  </si>
  <si>
    <t>poklop litinový šoupátkový pro zemní soupravy osazení do terénu a do vozovky výškově stavitelný</t>
  </si>
  <si>
    <t>-651088354</t>
  </si>
  <si>
    <t>98</t>
  </si>
  <si>
    <t>-1725635192</t>
  </si>
  <si>
    <t>99</t>
  </si>
  <si>
    <t>899401113</t>
  </si>
  <si>
    <t>Osazení poklopů uličních s pevným rámem litinových hydrantových</t>
  </si>
  <si>
    <t>816697423</t>
  </si>
  <si>
    <t>100</t>
  </si>
  <si>
    <t>42291452r</t>
  </si>
  <si>
    <t>poklop litinový hydrantový výškově stavitelný</t>
  </si>
  <si>
    <t>-1050316332</t>
  </si>
  <si>
    <t>101</t>
  </si>
  <si>
    <t>348200000000</t>
  </si>
  <si>
    <t xml:space="preserve">PODKLAD. DESKA  POD HYDRANT.POKLOP</t>
  </si>
  <si>
    <t>-1800170877</t>
  </si>
  <si>
    <t>102</t>
  </si>
  <si>
    <t>899721111</t>
  </si>
  <si>
    <t>Signalizační vodič na potrubí DN do 150 mm</t>
  </si>
  <si>
    <t>1460101589</t>
  </si>
  <si>
    <t>293,75+74,7</t>
  </si>
  <si>
    <t>103</t>
  </si>
  <si>
    <t>899722113</t>
  </si>
  <si>
    <t>Krytí potrubí z plastů výstražnou fólií z PVC šířky přes 25 do 34 cm</t>
  </si>
  <si>
    <t>-1834153127</t>
  </si>
  <si>
    <t>104</t>
  </si>
  <si>
    <t>899911203</t>
  </si>
  <si>
    <t>Kluzné objímky (pojízdná sedla) pro zasunutí potrubí do chráničky výšky 15 mm vnějšího průměru potrubí přes 80 do 98 mm</t>
  </si>
  <si>
    <t>-1374627686</t>
  </si>
  <si>
    <t>105</t>
  </si>
  <si>
    <t>899913105-R</t>
  </si>
  <si>
    <t>Příplatek za nerezové šrouby a bandáže přírubových spojů</t>
  </si>
  <si>
    <t>1357713854</t>
  </si>
  <si>
    <t>včetně materiálu</t>
  </si>
  <si>
    <t>Ostatní konstrukce a práce, bourání</t>
  </si>
  <si>
    <t>106</t>
  </si>
  <si>
    <t>919112233</t>
  </si>
  <si>
    <t>Řezání dilatačních spár v živičném krytu vytvoření komůrky pro těsnící zálivku šířky 20 mm, hloubky 40 mm</t>
  </si>
  <si>
    <t>262086728</t>
  </si>
  <si>
    <t>2*38,22</t>
  </si>
  <si>
    <t>2*36,45</t>
  </si>
  <si>
    <t>2*0,89</t>
  </si>
  <si>
    <t>2*3,9</t>
  </si>
  <si>
    <t>107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</si>
  <si>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</si>
  <si>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</si>
  <si>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1993909094</t>
  </si>
  <si>
    <t>108</t>
  </si>
  <si>
    <t>919731122</t>
  </si>
  <si>
    <t>Zarovnání styčné plochy podkladu nebo krytu podél vybourané části komunikace nebo zpevněné plochy živičné tl. přes 50 do 100 mm</t>
  </si>
  <si>
    <t>1648749950</t>
  </si>
  <si>
    <t>109</t>
  </si>
  <si>
    <t>919735112</t>
  </si>
  <si>
    <t>Řezání stávajícího živičného krytu nebo podkladu hloubky přes 50 do 100 mm</t>
  </si>
  <si>
    <t>1463350470</t>
  </si>
  <si>
    <t>110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</si>
  <si>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</si>
  <si>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</si>
  <si>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2116982635</t>
  </si>
  <si>
    <t>9,51*0,3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</si>
  <si>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</si>
  <si>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</si>
  <si>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</si>
  <si>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</si>
  <si>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 km</t>
  </si>
  <si>
    <t>-927048631</t>
  </si>
  <si>
    <t>112</t>
  </si>
  <si>
    <t>997221559</t>
  </si>
  <si>
    <t>Vodorovná doprava suti bez naložení, ale se složením a s hrubým urovnáním Příplatek k ceně za každý další započatý 1 km přes 1 km</t>
  </si>
  <si>
    <t>-131852955</t>
  </si>
  <si>
    <t>4 příplatky</t>
  </si>
  <si>
    <t>4*176,606</t>
  </si>
  <si>
    <t>113</t>
  </si>
  <si>
    <t>997221615</t>
  </si>
  <si>
    <t>Poplatek za uložení stavebního odpadu na skládce (skládkovné) z prostého betonu zatříděného do Katalogu odpadů pod kódem 17 01 01</t>
  </si>
  <si>
    <t>1342493943</t>
  </si>
  <si>
    <t>28,915</t>
  </si>
  <si>
    <t>114</t>
  </si>
  <si>
    <t>997221645</t>
  </si>
  <si>
    <t>Poplatek za uložení stavebního odpadu na skládce (skládkovné) asfaltového bez obsahu dehtu zatříděného do Katalogu odpadů pod kódem 17 03 02</t>
  </si>
  <si>
    <t>-997929600</t>
  </si>
  <si>
    <t>43,033</t>
  </si>
  <si>
    <t>115</t>
  </si>
  <si>
    <t>997221655</t>
  </si>
  <si>
    <t>1769669188</t>
  </si>
  <si>
    <t>101,14</t>
  </si>
  <si>
    <t>998</t>
  </si>
  <si>
    <t>Přesun hmot</t>
  </si>
  <si>
    <t>116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</si>
  <si>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</si>
  <si>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</si>
  <si>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334049374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</si>
  <si>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</si>
  <si>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</si>
  <si>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</si>
  <si>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</si>
  <si>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</si>
  <si>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</si>
  <si>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</si>
  <si>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</si>
  <si>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</si>
  <si>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</si>
  <si>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</si>
  <si>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</si>
  <si>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</si>
  <si>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</si>
  <si>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</si>
  <si>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</si>
  <si>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</si>
  <si>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</si>
  <si>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</si>
  <si>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</si>
  <si>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</si>
  <si>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</si>
  <si>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</si>
  <si>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</si>
  <si>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</si>
  <si>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</si>
  <si>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</si>
  <si>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</si>
  <si>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</si>
  <si>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</si>
  <si>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</si>
  <si>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X10</t>
  </si>
  <si>
    <t>Činnost geodeta ve výstavbě</t>
  </si>
  <si>
    <t>Poznámka k položce:_x000d_
Poznámka k položce: doměření stavby pro účely výstavby (doměření polohopisu, vytyčování kanalizačních šachet a objektů na stokové síti v případě změny jejich umístění oproti projektu, vč. ČOV a ostatních objektů)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</si>
  <si>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</si>
  <si>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</si>
  <si>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</si>
  <si>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</si>
  <si>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</si>
  <si>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</si>
  <si>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</si>
  <si>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</si>
  <si>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</si>
  <si>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</si>
  <si>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</si>
  <si>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</si>
  <si>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</si>
  <si>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</si>
  <si>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</si>
  <si>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</si>
  <si>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</si>
  <si>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</si>
  <si>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</si>
  <si>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</si>
  <si>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8 vyhotoveních v listinné podobě</t>
  </si>
  <si>
    <t>X33</t>
  </si>
  <si>
    <t>Dokumentace skutečného provedení stavby (DSPS). Vyhotovení 6x v papírové podobě + 1 x elekronicky na CD ve formátech .doc, .xls, .dwg, .dxf.</t>
  </si>
  <si>
    <t>X36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</si>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</sst>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M24/003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Dražkovice-vodovod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Dražkovice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16. 7. 2024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Pavel Čihák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Vodovod'!J30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'01 - Vodovod'!P125</f>
        <v>0</v>
      </c>
      <c r="AV95" s="129">
        <f>'01 - Vodovod'!J33</f>
        <v>0</v>
      </c>
      <c r="AW95" s="129">
        <f>'01 - Vodovod'!J34</f>
        <v>0</v>
      </c>
      <c r="AX95" s="129">
        <f>'01 - Vodovod'!J35</f>
        <v>0</v>
      </c>
      <c r="AY95" s="129">
        <f>'01 - Vodovod'!J36</f>
        <v>0</v>
      </c>
      <c r="AZ95" s="129">
        <f>'01 - Vodovod'!F33</f>
        <v>0</v>
      </c>
      <c r="BA95" s="129">
        <f>'01 - Vodovod'!F34</f>
        <v>0</v>
      </c>
      <c r="BB95" s="129">
        <f>'01 - Vodovod'!F35</f>
        <v>0</v>
      </c>
      <c r="BC95" s="129">
        <f>'01 - Vodovod'!F36</f>
        <v>0</v>
      </c>
      <c r="BD95" s="131">
        <f>'01 - Vodovod'!F37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'VON - Vedlejší a ostatní ...'!P124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r9ZeLitGCWgcgg2gK/RSedBx+ygRDeDOrpF0D6BINV9aSkpxTukYgRK652aj/KnNPVV2h+McPZ1Bi8hJHj8PUg==" hashValue="JtT5knCna1eXZoyoDGYlVMk5p5NnFeC6XPpEvVCnVLV4lHk853Ad/Ei2pXHlM039uPQk7ud9C0sOZE9J0dNlz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odovod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Dražkovice-vodovod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ROUND((SUM(BE125:BE614)),  2)</f>
        <v>0</v>
      </c>
      <c r="G33" s="39"/>
      <c r="H33" s="39"/>
      <c r="I33" s="156">
        <v>0.20999999999999999</v>
      </c>
      <c r="J33" s="155">
        <f>ROUND(((SUM(BE125:BE614))*I33),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ROUND((SUM(BF125:BF614)),  2)</f>
        <v>0</v>
      </c>
      <c r="G34" s="39"/>
      <c r="H34" s="39"/>
      <c r="I34" s="156">
        <v>0.12</v>
      </c>
      <c r="J34" s="155">
        <f>ROUND(((SUM(BF125:BF614))*I34),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ROUND((SUM(BG125:BG614)),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ROUND((SUM(BH125:BH614)),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ROUND((SUM(BI125:BI614)),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Dražkovice-vodovod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Dražkovice</v>
      </c>
      <c r="G89" s="41"/>
      <c r="H89" s="41"/>
      <c r="I89" s="33" t="s">
        <v>22</v>
      </c>
      <c r="J89" s="80" t="str">
        <f>IF(J12="","",J12)</f>
        <v>16. 7. 2024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Pavel Čihák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J381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J391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J406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J495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J575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J602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106</v>
      </c>
      <c r="E105" s="189"/>
      <c r="F105" s="189"/>
      <c r="G105" s="189"/>
      <c r="H105" s="189"/>
      <c r="I105" s="189"/>
      <c r="J105" s="190">
        <f>J613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Dražkovice-vodovod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01 - Vodovod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Dražkovice</v>
      </c>
      <c r="G119" s="41"/>
      <c r="H119" s="41"/>
      <c r="I119" s="33" t="s">
        <v>22</v>
      </c>
      <c r="J119" s="80" t="str">
        <f>IF(J12="","",J12)</f>
        <v>16. 7. 2024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Vodovody a kanalizace Pardubice, a.s.</v>
      </c>
      <c r="G121" s="41"/>
      <c r="H121" s="41"/>
      <c r="I121" s="33" t="s">
        <v>30</v>
      </c>
      <c r="J121" s="37" t="str">
        <f>E21</f>
        <v>Multiaqua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Ing. Pavel Čihák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108</v>
      </c>
      <c r="D124" s="195" t="s">
        <v>61</v>
      </c>
      <c r="E124" s="195" t="s">
        <v>57</v>
      </c>
      <c r="F124" s="195" t="s">
        <v>58</v>
      </c>
      <c r="G124" s="195" t="s">
        <v>109</v>
      </c>
      <c r="H124" s="195" t="s">
        <v>110</v>
      </c>
      <c r="I124" s="195" t="s">
        <v>111</v>
      </c>
      <c r="J124" s="195" t="s">
        <v>95</v>
      </c>
      <c r="K124" s="196" t="s">
        <v>112</v>
      </c>
      <c r="L124" s="197"/>
      <c r="M124" s="101" t="s">
        <v>1</v>
      </c>
      <c r="N124" s="102" t="s">
        <v>40</v>
      </c>
      <c r="O124" s="102" t="s">
        <v>113</v>
      </c>
      <c r="P124" s="102" t="s">
        <v>114</v>
      </c>
      <c r="Q124" s="102" t="s">
        <v>115</v>
      </c>
      <c r="R124" s="102" t="s">
        <v>116</v>
      </c>
      <c r="S124" s="102" t="s">
        <v>117</v>
      </c>
      <c r="T124" s="103" t="s">
        <v>118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119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1070.6875223100001</v>
      </c>
      <c r="S125" s="105"/>
      <c r="T125" s="201">
        <f>T126</f>
        <v>177.05770999999999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97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120</v>
      </c>
      <c r="F126" s="206" t="s">
        <v>121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P127+P381+P391+P406+P495+P575+P602+P613</f>
        <v>0</v>
      </c>
      <c r="Q126" s="211"/>
      <c r="R126" s="212">
        <f>R127+R381+R391+R406+R495+R575+R602+R613</f>
        <v>1070.6875223100001</v>
      </c>
      <c r="S126" s="211"/>
      <c r="T126" s="213">
        <f>T127+T381+T391+T406+T495+T575+T602+T613</f>
        <v>177.05770999999999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122</v>
      </c>
      <c r="BK126" s="216">
        <f>BK127+BK381+BK391+BK406+BK495+BK575+BK602+BK613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123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SUM(P128:P380)</f>
        <v>0</v>
      </c>
      <c r="Q127" s="211"/>
      <c r="R127" s="212">
        <f>SUM(R128:R380)</f>
        <v>885.48739604000002</v>
      </c>
      <c r="S127" s="211"/>
      <c r="T127" s="213">
        <f>SUM(T128:T380)</f>
        <v>176.60570999999999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122</v>
      </c>
      <c r="BK127" s="216">
        <f>SUM(BK128:BK380)</f>
        <v>0</v>
      </c>
    </row>
    <row r="128" s="2" customFormat="1" ht="62.7" customHeight="1">
      <c r="A128" s="39"/>
      <c r="B128" s="40"/>
      <c r="C128" s="219" t="s">
        <v>84</v>
      </c>
      <c r="D128" s="219" t="s">
        <v>124</v>
      </c>
      <c r="E128" s="220" t="s">
        <v>125</v>
      </c>
      <c r="F128" s="221" t="s">
        <v>126</v>
      </c>
      <c r="G128" s="222" t="s">
        <v>127</v>
      </c>
      <c r="H128" s="223">
        <v>9.5099999999999998</v>
      </c>
      <c r="I128" s="224"/>
      <c r="J128" s="225">
        <f>ROUND(I128*H128,2)</f>
        <v>0</v>
      </c>
      <c r="K128" s="221" t="s">
        <v>128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0.26000000000000001</v>
      </c>
      <c r="T128" s="229">
        <f>S128*H128</f>
        <v>2.4725999999999999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129</v>
      </c>
      <c r="AT128" s="230" t="s">
        <v>124</v>
      </c>
      <c r="AU128" s="230" t="s">
        <v>86</v>
      </c>
      <c r="AY128" s="18" t="s">
        <v>122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129</v>
      </c>
      <c r="BM128" s="230" t="s">
        <v>130</v>
      </c>
    </row>
    <row r="129" s="13" customFormat="1">
      <c r="A129" s="13"/>
      <c r="B129" s="232"/>
      <c r="C129" s="233"/>
      <c r="D129" s="234" t="s">
        <v>131</v>
      </c>
      <c r="E129" s="235" t="s">
        <v>1</v>
      </c>
      <c r="F129" s="236" t="s">
        <v>132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131</v>
      </c>
      <c r="AU129" s="242" t="s">
        <v>86</v>
      </c>
      <c r="AV129" s="13" t="s">
        <v>84</v>
      </c>
      <c r="AW129" s="13" t="s">
        <v>32</v>
      </c>
      <c r="AX129" s="13" t="s">
        <v>76</v>
      </c>
      <c r="AY129" s="242" t="s">
        <v>122</v>
      </c>
    </row>
    <row r="130" s="13" customFormat="1">
      <c r="A130" s="13"/>
      <c r="B130" s="232"/>
      <c r="C130" s="233"/>
      <c r="D130" s="234" t="s">
        <v>131</v>
      </c>
      <c r="E130" s="235" t="s">
        <v>1</v>
      </c>
      <c r="F130" s="236" t="s">
        <v>133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131</v>
      </c>
      <c r="AU130" s="242" t="s">
        <v>86</v>
      </c>
      <c r="AV130" s="13" t="s">
        <v>84</v>
      </c>
      <c r="AW130" s="13" t="s">
        <v>32</v>
      </c>
      <c r="AX130" s="13" t="s">
        <v>76</v>
      </c>
      <c r="AY130" s="242" t="s">
        <v>122</v>
      </c>
    </row>
    <row r="131" s="13" customFormat="1">
      <c r="A131" s="13"/>
      <c r="B131" s="232"/>
      <c r="C131" s="233"/>
      <c r="D131" s="234" t="s">
        <v>131</v>
      </c>
      <c r="E131" s="235" t="s">
        <v>1</v>
      </c>
      <c r="F131" s="236" t="s">
        <v>134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131</v>
      </c>
      <c r="AU131" s="242" t="s">
        <v>86</v>
      </c>
      <c r="AV131" s="13" t="s">
        <v>84</v>
      </c>
      <c r="AW131" s="13" t="s">
        <v>32</v>
      </c>
      <c r="AX131" s="13" t="s">
        <v>76</v>
      </c>
      <c r="AY131" s="242" t="s">
        <v>122</v>
      </c>
    </row>
    <row r="132" s="14" customFormat="1">
      <c r="A132" s="14"/>
      <c r="B132" s="243"/>
      <c r="C132" s="244"/>
      <c r="D132" s="234" t="s">
        <v>131</v>
      </c>
      <c r="E132" s="245" t="s">
        <v>1</v>
      </c>
      <c r="F132" s="246" t="s">
        <v>135</v>
      </c>
      <c r="G132" s="244"/>
      <c r="H132" s="247">
        <v>7.5149999999999997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131</v>
      </c>
      <c r="AU132" s="253" t="s">
        <v>86</v>
      </c>
      <c r="AV132" s="14" t="s">
        <v>86</v>
      </c>
      <c r="AW132" s="14" t="s">
        <v>32</v>
      </c>
      <c r="AX132" s="14" t="s">
        <v>76</v>
      </c>
      <c r="AY132" s="253" t="s">
        <v>122</v>
      </c>
    </row>
    <row r="133" s="13" customFormat="1">
      <c r="A133" s="13"/>
      <c r="B133" s="232"/>
      <c r="C133" s="233"/>
      <c r="D133" s="234" t="s">
        <v>131</v>
      </c>
      <c r="E133" s="235" t="s">
        <v>1</v>
      </c>
      <c r="F133" s="236" t="s">
        <v>136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131</v>
      </c>
      <c r="AU133" s="242" t="s">
        <v>86</v>
      </c>
      <c r="AV133" s="13" t="s">
        <v>84</v>
      </c>
      <c r="AW133" s="13" t="s">
        <v>32</v>
      </c>
      <c r="AX133" s="13" t="s">
        <v>76</v>
      </c>
      <c r="AY133" s="242" t="s">
        <v>122</v>
      </c>
    </row>
    <row r="134" s="14" customFormat="1">
      <c r="A134" s="14"/>
      <c r="B134" s="243"/>
      <c r="C134" s="244"/>
      <c r="D134" s="234" t="s">
        <v>131</v>
      </c>
      <c r="E134" s="245" t="s">
        <v>1</v>
      </c>
      <c r="F134" s="246" t="s">
        <v>137</v>
      </c>
      <c r="G134" s="244"/>
      <c r="H134" s="247">
        <v>1.9950000000000001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131</v>
      </c>
      <c r="AU134" s="253" t="s">
        <v>86</v>
      </c>
      <c r="AV134" s="14" t="s">
        <v>86</v>
      </c>
      <c r="AW134" s="14" t="s">
        <v>32</v>
      </c>
      <c r="AX134" s="14" t="s">
        <v>76</v>
      </c>
      <c r="AY134" s="253" t="s">
        <v>122</v>
      </c>
    </row>
    <row r="135" s="15" customFormat="1">
      <c r="A135" s="15"/>
      <c r="B135" s="254"/>
      <c r="C135" s="255"/>
      <c r="D135" s="234" t="s">
        <v>131</v>
      </c>
      <c r="E135" s="256" t="s">
        <v>1</v>
      </c>
      <c r="F135" s="257" t="s">
        <v>138</v>
      </c>
      <c r="G135" s="255"/>
      <c r="H135" s="258">
        <v>9.5099999999999998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131</v>
      </c>
      <c r="AU135" s="264" t="s">
        <v>86</v>
      </c>
      <c r="AV135" s="15" t="s">
        <v>129</v>
      </c>
      <c r="AW135" s="15" t="s">
        <v>32</v>
      </c>
      <c r="AX135" s="15" t="s">
        <v>84</v>
      </c>
      <c r="AY135" s="264" t="s">
        <v>122</v>
      </c>
    </row>
    <row r="136" s="2" customFormat="1" ht="66.75" customHeight="1">
      <c r="A136" s="39"/>
      <c r="B136" s="40"/>
      <c r="C136" s="219" t="s">
        <v>86</v>
      </c>
      <c r="D136" s="219" t="s">
        <v>124</v>
      </c>
      <c r="E136" s="220" t="s">
        <v>139</v>
      </c>
      <c r="F136" s="221" t="s">
        <v>140</v>
      </c>
      <c r="G136" s="222" t="s">
        <v>127</v>
      </c>
      <c r="H136" s="223">
        <v>348.75999999999999</v>
      </c>
      <c r="I136" s="224"/>
      <c r="J136" s="225">
        <f>ROUND(I136*H136,2)</f>
        <v>0</v>
      </c>
      <c r="K136" s="221" t="s">
        <v>128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0.28999999999999998</v>
      </c>
      <c r="T136" s="229">
        <f>S136*H136</f>
        <v>101.14039999999999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129</v>
      </c>
      <c r="AT136" s="230" t="s">
        <v>124</v>
      </c>
      <c r="AU136" s="230" t="s">
        <v>86</v>
      </c>
      <c r="AY136" s="18" t="s">
        <v>122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129</v>
      </c>
      <c r="BM136" s="230" t="s">
        <v>141</v>
      </c>
    </row>
    <row r="137" s="13" customFormat="1">
      <c r="A137" s="13"/>
      <c r="B137" s="232"/>
      <c r="C137" s="233"/>
      <c r="D137" s="234" t="s">
        <v>131</v>
      </c>
      <c r="E137" s="235" t="s">
        <v>1</v>
      </c>
      <c r="F137" s="236" t="s">
        <v>132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131</v>
      </c>
      <c r="AU137" s="242" t="s">
        <v>86</v>
      </c>
      <c r="AV137" s="13" t="s">
        <v>84</v>
      </c>
      <c r="AW137" s="13" t="s">
        <v>32</v>
      </c>
      <c r="AX137" s="13" t="s">
        <v>76</v>
      </c>
      <c r="AY137" s="242" t="s">
        <v>122</v>
      </c>
    </row>
    <row r="138" s="13" customFormat="1">
      <c r="A138" s="13"/>
      <c r="B138" s="232"/>
      <c r="C138" s="233"/>
      <c r="D138" s="234" t="s">
        <v>131</v>
      </c>
      <c r="E138" s="235" t="s">
        <v>1</v>
      </c>
      <c r="F138" s="236" t="s">
        <v>142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131</v>
      </c>
      <c r="AU138" s="242" t="s">
        <v>86</v>
      </c>
      <c r="AV138" s="13" t="s">
        <v>84</v>
      </c>
      <c r="AW138" s="13" t="s">
        <v>32</v>
      </c>
      <c r="AX138" s="13" t="s">
        <v>76</v>
      </c>
      <c r="AY138" s="242" t="s">
        <v>122</v>
      </c>
    </row>
    <row r="139" s="13" customFormat="1">
      <c r="A139" s="13"/>
      <c r="B139" s="232"/>
      <c r="C139" s="233"/>
      <c r="D139" s="234" t="s">
        <v>131</v>
      </c>
      <c r="E139" s="235" t="s">
        <v>1</v>
      </c>
      <c r="F139" s="236" t="s">
        <v>143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131</v>
      </c>
      <c r="AU139" s="242" t="s">
        <v>86</v>
      </c>
      <c r="AV139" s="13" t="s">
        <v>84</v>
      </c>
      <c r="AW139" s="13" t="s">
        <v>32</v>
      </c>
      <c r="AX139" s="13" t="s">
        <v>76</v>
      </c>
      <c r="AY139" s="242" t="s">
        <v>122</v>
      </c>
    </row>
    <row r="140" s="14" customFormat="1">
      <c r="A140" s="14"/>
      <c r="B140" s="243"/>
      <c r="C140" s="244"/>
      <c r="D140" s="234" t="s">
        <v>131</v>
      </c>
      <c r="E140" s="245" t="s">
        <v>1</v>
      </c>
      <c r="F140" s="246" t="s">
        <v>144</v>
      </c>
      <c r="G140" s="244"/>
      <c r="H140" s="247">
        <v>238.16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131</v>
      </c>
      <c r="AU140" s="253" t="s">
        <v>86</v>
      </c>
      <c r="AV140" s="14" t="s">
        <v>86</v>
      </c>
      <c r="AW140" s="14" t="s">
        <v>32</v>
      </c>
      <c r="AX140" s="14" t="s">
        <v>76</v>
      </c>
      <c r="AY140" s="253" t="s">
        <v>122</v>
      </c>
    </row>
    <row r="141" s="13" customFormat="1">
      <c r="A141" s="13"/>
      <c r="B141" s="232"/>
      <c r="C141" s="233"/>
      <c r="D141" s="234" t="s">
        <v>131</v>
      </c>
      <c r="E141" s="235" t="s">
        <v>1</v>
      </c>
      <c r="F141" s="236" t="s">
        <v>134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131</v>
      </c>
      <c r="AU141" s="242" t="s">
        <v>86</v>
      </c>
      <c r="AV141" s="13" t="s">
        <v>84</v>
      </c>
      <c r="AW141" s="13" t="s">
        <v>32</v>
      </c>
      <c r="AX141" s="13" t="s">
        <v>76</v>
      </c>
      <c r="AY141" s="242" t="s">
        <v>122</v>
      </c>
    </row>
    <row r="142" s="14" customFormat="1">
      <c r="A142" s="14"/>
      <c r="B142" s="243"/>
      <c r="C142" s="244"/>
      <c r="D142" s="234" t="s">
        <v>131</v>
      </c>
      <c r="E142" s="245" t="s">
        <v>1</v>
      </c>
      <c r="F142" s="246" t="s">
        <v>145</v>
      </c>
      <c r="G142" s="244"/>
      <c r="H142" s="247">
        <v>36.450000000000003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131</v>
      </c>
      <c r="AU142" s="253" t="s">
        <v>86</v>
      </c>
      <c r="AV142" s="14" t="s">
        <v>86</v>
      </c>
      <c r="AW142" s="14" t="s">
        <v>32</v>
      </c>
      <c r="AX142" s="14" t="s">
        <v>76</v>
      </c>
      <c r="AY142" s="253" t="s">
        <v>122</v>
      </c>
    </row>
    <row r="143" s="14" customFormat="1">
      <c r="A143" s="14"/>
      <c r="B143" s="243"/>
      <c r="C143" s="244"/>
      <c r="D143" s="234" t="s">
        <v>131</v>
      </c>
      <c r="E143" s="245" t="s">
        <v>1</v>
      </c>
      <c r="F143" s="246" t="s">
        <v>146</v>
      </c>
      <c r="G143" s="244"/>
      <c r="H143" s="247">
        <v>5.0099999999999998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131</v>
      </c>
      <c r="AU143" s="253" t="s">
        <v>86</v>
      </c>
      <c r="AV143" s="14" t="s">
        <v>86</v>
      </c>
      <c r="AW143" s="14" t="s">
        <v>32</v>
      </c>
      <c r="AX143" s="14" t="s">
        <v>76</v>
      </c>
      <c r="AY143" s="253" t="s">
        <v>122</v>
      </c>
    </row>
    <row r="144" s="13" customFormat="1">
      <c r="A144" s="13"/>
      <c r="B144" s="232"/>
      <c r="C144" s="233"/>
      <c r="D144" s="234" t="s">
        <v>131</v>
      </c>
      <c r="E144" s="235" t="s">
        <v>1</v>
      </c>
      <c r="F144" s="236" t="s">
        <v>136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131</v>
      </c>
      <c r="AU144" s="242" t="s">
        <v>86</v>
      </c>
      <c r="AV144" s="13" t="s">
        <v>84</v>
      </c>
      <c r="AW144" s="13" t="s">
        <v>32</v>
      </c>
      <c r="AX144" s="13" t="s">
        <v>76</v>
      </c>
      <c r="AY144" s="242" t="s">
        <v>122</v>
      </c>
    </row>
    <row r="145" s="14" customFormat="1">
      <c r="A145" s="14"/>
      <c r="B145" s="243"/>
      <c r="C145" s="244"/>
      <c r="D145" s="234" t="s">
        <v>131</v>
      </c>
      <c r="E145" s="245" t="s">
        <v>1</v>
      </c>
      <c r="F145" s="246" t="s">
        <v>147</v>
      </c>
      <c r="G145" s="244"/>
      <c r="H145" s="247">
        <v>1.3300000000000001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131</v>
      </c>
      <c r="AU145" s="253" t="s">
        <v>86</v>
      </c>
      <c r="AV145" s="14" t="s">
        <v>86</v>
      </c>
      <c r="AW145" s="14" t="s">
        <v>32</v>
      </c>
      <c r="AX145" s="14" t="s">
        <v>76</v>
      </c>
      <c r="AY145" s="253" t="s">
        <v>122</v>
      </c>
    </row>
    <row r="146" s="14" customFormat="1">
      <c r="A146" s="14"/>
      <c r="B146" s="243"/>
      <c r="C146" s="244"/>
      <c r="D146" s="234" t="s">
        <v>131</v>
      </c>
      <c r="E146" s="245" t="s">
        <v>1</v>
      </c>
      <c r="F146" s="246" t="s">
        <v>148</v>
      </c>
      <c r="G146" s="244"/>
      <c r="H146" s="247">
        <v>0.89000000000000001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131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122</v>
      </c>
    </row>
    <row r="147" s="14" customFormat="1">
      <c r="A147" s="14"/>
      <c r="B147" s="243"/>
      <c r="C147" s="244"/>
      <c r="D147" s="234" t="s">
        <v>131</v>
      </c>
      <c r="E147" s="245" t="s">
        <v>1</v>
      </c>
      <c r="F147" s="246" t="s">
        <v>149</v>
      </c>
      <c r="G147" s="244"/>
      <c r="H147" s="247">
        <v>4.2800000000000002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131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122</v>
      </c>
    </row>
    <row r="148" s="13" customFormat="1">
      <c r="A148" s="13"/>
      <c r="B148" s="232"/>
      <c r="C148" s="233"/>
      <c r="D148" s="234" t="s">
        <v>131</v>
      </c>
      <c r="E148" s="235" t="s">
        <v>1</v>
      </c>
      <c r="F148" s="236" t="s">
        <v>150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131</v>
      </c>
      <c r="AU148" s="242" t="s">
        <v>86</v>
      </c>
      <c r="AV148" s="13" t="s">
        <v>84</v>
      </c>
      <c r="AW148" s="13" t="s">
        <v>32</v>
      </c>
      <c r="AX148" s="13" t="s">
        <v>76</v>
      </c>
      <c r="AY148" s="242" t="s">
        <v>122</v>
      </c>
    </row>
    <row r="149" s="14" customFormat="1">
      <c r="A149" s="14"/>
      <c r="B149" s="243"/>
      <c r="C149" s="244"/>
      <c r="D149" s="234" t="s">
        <v>131</v>
      </c>
      <c r="E149" s="245" t="s">
        <v>1</v>
      </c>
      <c r="F149" s="246" t="s">
        <v>151</v>
      </c>
      <c r="G149" s="244"/>
      <c r="H149" s="247">
        <v>3.8999999999999999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131</v>
      </c>
      <c r="AU149" s="253" t="s">
        <v>86</v>
      </c>
      <c r="AV149" s="14" t="s">
        <v>86</v>
      </c>
      <c r="AW149" s="14" t="s">
        <v>32</v>
      </c>
      <c r="AX149" s="14" t="s">
        <v>76</v>
      </c>
      <c r="AY149" s="253" t="s">
        <v>122</v>
      </c>
    </row>
    <row r="150" s="14" customFormat="1">
      <c r="A150" s="14"/>
      <c r="B150" s="243"/>
      <c r="C150" s="244"/>
      <c r="D150" s="234" t="s">
        <v>131</v>
      </c>
      <c r="E150" s="245" t="s">
        <v>1</v>
      </c>
      <c r="F150" s="246" t="s">
        <v>152</v>
      </c>
      <c r="G150" s="244"/>
      <c r="H150" s="247">
        <v>58.740000000000002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131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122</v>
      </c>
    </row>
    <row r="151" s="15" customFormat="1">
      <c r="A151" s="15"/>
      <c r="B151" s="254"/>
      <c r="C151" s="255"/>
      <c r="D151" s="234" t="s">
        <v>131</v>
      </c>
      <c r="E151" s="256" t="s">
        <v>1</v>
      </c>
      <c r="F151" s="257" t="s">
        <v>138</v>
      </c>
      <c r="G151" s="255"/>
      <c r="H151" s="258">
        <v>348.75999999999999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131</v>
      </c>
      <c r="AU151" s="264" t="s">
        <v>86</v>
      </c>
      <c r="AV151" s="15" t="s">
        <v>129</v>
      </c>
      <c r="AW151" s="15" t="s">
        <v>32</v>
      </c>
      <c r="AX151" s="15" t="s">
        <v>84</v>
      </c>
      <c r="AY151" s="264" t="s">
        <v>122</v>
      </c>
    </row>
    <row r="152" s="2" customFormat="1" ht="62.7" customHeight="1">
      <c r="A152" s="39"/>
      <c r="B152" s="40"/>
      <c r="C152" s="219" t="s">
        <v>153</v>
      </c>
      <c r="D152" s="219" t="s">
        <v>124</v>
      </c>
      <c r="E152" s="220" t="s">
        <v>154</v>
      </c>
      <c r="F152" s="221" t="s">
        <v>155</v>
      </c>
      <c r="G152" s="222" t="s">
        <v>127</v>
      </c>
      <c r="H152" s="223">
        <v>88.969999999999999</v>
      </c>
      <c r="I152" s="224"/>
      <c r="J152" s="225">
        <f>ROUND(I152*H152,2)</f>
        <v>0</v>
      </c>
      <c r="K152" s="221" t="s">
        <v>128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0.32500000000000001</v>
      </c>
      <c r="T152" s="229">
        <f>S152*H152</f>
        <v>28.91525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129</v>
      </c>
      <c r="AT152" s="230" t="s">
        <v>124</v>
      </c>
      <c r="AU152" s="230" t="s">
        <v>86</v>
      </c>
      <c r="AY152" s="18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129</v>
      </c>
      <c r="BM152" s="230" t="s">
        <v>156</v>
      </c>
    </row>
    <row r="153" s="13" customFormat="1">
      <c r="A153" s="13"/>
      <c r="B153" s="232"/>
      <c r="C153" s="233"/>
      <c r="D153" s="234" t="s">
        <v>131</v>
      </c>
      <c r="E153" s="235" t="s">
        <v>1</v>
      </c>
      <c r="F153" s="236" t="s">
        <v>132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131</v>
      </c>
      <c r="AU153" s="242" t="s">
        <v>86</v>
      </c>
      <c r="AV153" s="13" t="s">
        <v>84</v>
      </c>
      <c r="AW153" s="13" t="s">
        <v>32</v>
      </c>
      <c r="AX153" s="13" t="s">
        <v>76</v>
      </c>
      <c r="AY153" s="242" t="s">
        <v>122</v>
      </c>
    </row>
    <row r="154" s="13" customFormat="1">
      <c r="A154" s="13"/>
      <c r="B154" s="232"/>
      <c r="C154" s="233"/>
      <c r="D154" s="234" t="s">
        <v>131</v>
      </c>
      <c r="E154" s="235" t="s">
        <v>1</v>
      </c>
      <c r="F154" s="236" t="s">
        <v>142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131</v>
      </c>
      <c r="AU154" s="242" t="s">
        <v>86</v>
      </c>
      <c r="AV154" s="13" t="s">
        <v>84</v>
      </c>
      <c r="AW154" s="13" t="s">
        <v>32</v>
      </c>
      <c r="AX154" s="13" t="s">
        <v>76</v>
      </c>
      <c r="AY154" s="242" t="s">
        <v>122</v>
      </c>
    </row>
    <row r="155" s="13" customFormat="1">
      <c r="A155" s="13"/>
      <c r="B155" s="232"/>
      <c r="C155" s="233"/>
      <c r="D155" s="234" t="s">
        <v>131</v>
      </c>
      <c r="E155" s="235" t="s">
        <v>1</v>
      </c>
      <c r="F155" s="236" t="s">
        <v>143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131</v>
      </c>
      <c r="AU155" s="242" t="s">
        <v>86</v>
      </c>
      <c r="AV155" s="13" t="s">
        <v>84</v>
      </c>
      <c r="AW155" s="13" t="s">
        <v>32</v>
      </c>
      <c r="AX155" s="13" t="s">
        <v>76</v>
      </c>
      <c r="AY155" s="242" t="s">
        <v>122</v>
      </c>
    </row>
    <row r="156" s="14" customFormat="1">
      <c r="A156" s="14"/>
      <c r="B156" s="243"/>
      <c r="C156" s="244"/>
      <c r="D156" s="234" t="s">
        <v>131</v>
      </c>
      <c r="E156" s="245" t="s">
        <v>1</v>
      </c>
      <c r="F156" s="246" t="s">
        <v>157</v>
      </c>
      <c r="G156" s="244"/>
      <c r="H156" s="247">
        <v>38.219999999999999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131</v>
      </c>
      <c r="AU156" s="253" t="s">
        <v>86</v>
      </c>
      <c r="AV156" s="14" t="s">
        <v>86</v>
      </c>
      <c r="AW156" s="14" t="s">
        <v>32</v>
      </c>
      <c r="AX156" s="14" t="s">
        <v>76</v>
      </c>
      <c r="AY156" s="253" t="s">
        <v>122</v>
      </c>
    </row>
    <row r="157" s="13" customFormat="1">
      <c r="A157" s="13"/>
      <c r="B157" s="232"/>
      <c r="C157" s="233"/>
      <c r="D157" s="234" t="s">
        <v>131</v>
      </c>
      <c r="E157" s="235" t="s">
        <v>1</v>
      </c>
      <c r="F157" s="236" t="s">
        <v>134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131</v>
      </c>
      <c r="AU157" s="242" t="s">
        <v>86</v>
      </c>
      <c r="AV157" s="13" t="s">
        <v>84</v>
      </c>
      <c r="AW157" s="13" t="s">
        <v>32</v>
      </c>
      <c r="AX157" s="13" t="s">
        <v>76</v>
      </c>
      <c r="AY157" s="242" t="s">
        <v>122</v>
      </c>
    </row>
    <row r="158" s="14" customFormat="1">
      <c r="A158" s="14"/>
      <c r="B158" s="243"/>
      <c r="C158" s="244"/>
      <c r="D158" s="234" t="s">
        <v>131</v>
      </c>
      <c r="E158" s="245" t="s">
        <v>1</v>
      </c>
      <c r="F158" s="246" t="s">
        <v>145</v>
      </c>
      <c r="G158" s="244"/>
      <c r="H158" s="247">
        <v>36.450000000000003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131</v>
      </c>
      <c r="AU158" s="253" t="s">
        <v>86</v>
      </c>
      <c r="AV158" s="14" t="s">
        <v>86</v>
      </c>
      <c r="AW158" s="14" t="s">
        <v>32</v>
      </c>
      <c r="AX158" s="14" t="s">
        <v>76</v>
      </c>
      <c r="AY158" s="253" t="s">
        <v>122</v>
      </c>
    </row>
    <row r="159" s="14" customFormat="1">
      <c r="A159" s="14"/>
      <c r="B159" s="243"/>
      <c r="C159" s="244"/>
      <c r="D159" s="234" t="s">
        <v>131</v>
      </c>
      <c r="E159" s="245" t="s">
        <v>1</v>
      </c>
      <c r="F159" s="246" t="s">
        <v>158</v>
      </c>
      <c r="G159" s="244"/>
      <c r="H159" s="247">
        <v>7.5149999999999997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131</v>
      </c>
      <c r="AU159" s="253" t="s">
        <v>86</v>
      </c>
      <c r="AV159" s="14" t="s">
        <v>86</v>
      </c>
      <c r="AW159" s="14" t="s">
        <v>32</v>
      </c>
      <c r="AX159" s="14" t="s">
        <v>76</v>
      </c>
      <c r="AY159" s="253" t="s">
        <v>122</v>
      </c>
    </row>
    <row r="160" s="13" customFormat="1">
      <c r="A160" s="13"/>
      <c r="B160" s="232"/>
      <c r="C160" s="233"/>
      <c r="D160" s="234" t="s">
        <v>131</v>
      </c>
      <c r="E160" s="235" t="s">
        <v>1</v>
      </c>
      <c r="F160" s="236" t="s">
        <v>136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131</v>
      </c>
      <c r="AU160" s="242" t="s">
        <v>86</v>
      </c>
      <c r="AV160" s="13" t="s">
        <v>84</v>
      </c>
      <c r="AW160" s="13" t="s">
        <v>32</v>
      </c>
      <c r="AX160" s="13" t="s">
        <v>76</v>
      </c>
      <c r="AY160" s="242" t="s">
        <v>122</v>
      </c>
    </row>
    <row r="161" s="14" customFormat="1">
      <c r="A161" s="14"/>
      <c r="B161" s="243"/>
      <c r="C161" s="244"/>
      <c r="D161" s="234" t="s">
        <v>131</v>
      </c>
      <c r="E161" s="245" t="s">
        <v>1</v>
      </c>
      <c r="F161" s="246" t="s">
        <v>159</v>
      </c>
      <c r="G161" s="244"/>
      <c r="H161" s="247">
        <v>1.9950000000000001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131</v>
      </c>
      <c r="AU161" s="253" t="s">
        <v>86</v>
      </c>
      <c r="AV161" s="14" t="s">
        <v>86</v>
      </c>
      <c r="AW161" s="14" t="s">
        <v>32</v>
      </c>
      <c r="AX161" s="14" t="s">
        <v>76</v>
      </c>
      <c r="AY161" s="253" t="s">
        <v>122</v>
      </c>
    </row>
    <row r="162" s="14" customFormat="1">
      <c r="A162" s="14"/>
      <c r="B162" s="243"/>
      <c r="C162" s="244"/>
      <c r="D162" s="234" t="s">
        <v>131</v>
      </c>
      <c r="E162" s="245" t="s">
        <v>1</v>
      </c>
      <c r="F162" s="246" t="s">
        <v>148</v>
      </c>
      <c r="G162" s="244"/>
      <c r="H162" s="247">
        <v>0.89000000000000001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131</v>
      </c>
      <c r="AU162" s="253" t="s">
        <v>86</v>
      </c>
      <c r="AV162" s="14" t="s">
        <v>86</v>
      </c>
      <c r="AW162" s="14" t="s">
        <v>32</v>
      </c>
      <c r="AX162" s="14" t="s">
        <v>76</v>
      </c>
      <c r="AY162" s="253" t="s">
        <v>122</v>
      </c>
    </row>
    <row r="163" s="13" customFormat="1">
      <c r="A163" s="13"/>
      <c r="B163" s="232"/>
      <c r="C163" s="233"/>
      <c r="D163" s="234" t="s">
        <v>131</v>
      </c>
      <c r="E163" s="235" t="s">
        <v>1</v>
      </c>
      <c r="F163" s="236" t="s">
        <v>150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131</v>
      </c>
      <c r="AU163" s="242" t="s">
        <v>86</v>
      </c>
      <c r="AV163" s="13" t="s">
        <v>84</v>
      </c>
      <c r="AW163" s="13" t="s">
        <v>32</v>
      </c>
      <c r="AX163" s="13" t="s">
        <v>76</v>
      </c>
      <c r="AY163" s="242" t="s">
        <v>122</v>
      </c>
    </row>
    <row r="164" s="14" customFormat="1">
      <c r="A164" s="14"/>
      <c r="B164" s="243"/>
      <c r="C164" s="244"/>
      <c r="D164" s="234" t="s">
        <v>131</v>
      </c>
      <c r="E164" s="245" t="s">
        <v>1</v>
      </c>
      <c r="F164" s="246" t="s">
        <v>151</v>
      </c>
      <c r="G164" s="244"/>
      <c r="H164" s="247">
        <v>3.8999999999999999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131</v>
      </c>
      <c r="AU164" s="253" t="s">
        <v>86</v>
      </c>
      <c r="AV164" s="14" t="s">
        <v>86</v>
      </c>
      <c r="AW164" s="14" t="s">
        <v>32</v>
      </c>
      <c r="AX164" s="14" t="s">
        <v>76</v>
      </c>
      <c r="AY164" s="253" t="s">
        <v>122</v>
      </c>
    </row>
    <row r="165" s="15" customFormat="1">
      <c r="A165" s="15"/>
      <c r="B165" s="254"/>
      <c r="C165" s="255"/>
      <c r="D165" s="234" t="s">
        <v>131</v>
      </c>
      <c r="E165" s="256" t="s">
        <v>1</v>
      </c>
      <c r="F165" s="257" t="s">
        <v>138</v>
      </c>
      <c r="G165" s="255"/>
      <c r="H165" s="258">
        <v>88.969999999999999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131</v>
      </c>
      <c r="AU165" s="264" t="s">
        <v>86</v>
      </c>
      <c r="AV165" s="15" t="s">
        <v>129</v>
      </c>
      <c r="AW165" s="15" t="s">
        <v>32</v>
      </c>
      <c r="AX165" s="15" t="s">
        <v>84</v>
      </c>
      <c r="AY165" s="264" t="s">
        <v>122</v>
      </c>
    </row>
    <row r="166" s="2" customFormat="1" ht="66.75" customHeight="1">
      <c r="A166" s="39"/>
      <c r="B166" s="40"/>
      <c r="C166" s="219" t="s">
        <v>129</v>
      </c>
      <c r="D166" s="219" t="s">
        <v>124</v>
      </c>
      <c r="E166" s="220" t="s">
        <v>160</v>
      </c>
      <c r="F166" s="221" t="s">
        <v>161</v>
      </c>
      <c r="G166" s="222" t="s">
        <v>127</v>
      </c>
      <c r="H166" s="223">
        <v>1.8</v>
      </c>
      <c r="I166" s="224"/>
      <c r="J166" s="225">
        <f>ROUND(I166*H166,2)</f>
        <v>0</v>
      </c>
      <c r="K166" s="221" t="s">
        <v>128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0.57999999999999996</v>
      </c>
      <c r="T166" s="229">
        <f>S166*H166</f>
        <v>1.044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129</v>
      </c>
      <c r="AT166" s="230" t="s">
        <v>124</v>
      </c>
      <c r="AU166" s="230" t="s">
        <v>86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129</v>
      </c>
      <c r="BM166" s="230" t="s">
        <v>162</v>
      </c>
    </row>
    <row r="167" s="13" customFormat="1">
      <c r="A167" s="13"/>
      <c r="B167" s="232"/>
      <c r="C167" s="233"/>
      <c r="D167" s="234" t="s">
        <v>131</v>
      </c>
      <c r="E167" s="235" t="s">
        <v>1</v>
      </c>
      <c r="F167" s="236" t="s">
        <v>150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131</v>
      </c>
      <c r="AU167" s="242" t="s">
        <v>86</v>
      </c>
      <c r="AV167" s="13" t="s">
        <v>84</v>
      </c>
      <c r="AW167" s="13" t="s">
        <v>32</v>
      </c>
      <c r="AX167" s="13" t="s">
        <v>76</v>
      </c>
      <c r="AY167" s="242" t="s">
        <v>122</v>
      </c>
    </row>
    <row r="168" s="14" customFormat="1">
      <c r="A168" s="14"/>
      <c r="B168" s="243"/>
      <c r="C168" s="244"/>
      <c r="D168" s="234" t="s">
        <v>131</v>
      </c>
      <c r="E168" s="245" t="s">
        <v>1</v>
      </c>
      <c r="F168" s="246" t="s">
        <v>163</v>
      </c>
      <c r="G168" s="244"/>
      <c r="H168" s="247">
        <v>1.8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131</v>
      </c>
      <c r="AU168" s="253" t="s">
        <v>86</v>
      </c>
      <c r="AV168" s="14" t="s">
        <v>86</v>
      </c>
      <c r="AW168" s="14" t="s">
        <v>32</v>
      </c>
      <c r="AX168" s="14" t="s">
        <v>84</v>
      </c>
      <c r="AY168" s="253" t="s">
        <v>122</v>
      </c>
    </row>
    <row r="169" s="2" customFormat="1" ht="44.25" customHeight="1">
      <c r="A169" s="39"/>
      <c r="B169" s="40"/>
      <c r="C169" s="219" t="s">
        <v>164</v>
      </c>
      <c r="D169" s="219" t="s">
        <v>124</v>
      </c>
      <c r="E169" s="220" t="s">
        <v>165</v>
      </c>
      <c r="F169" s="221" t="s">
        <v>166</v>
      </c>
      <c r="G169" s="222" t="s">
        <v>127</v>
      </c>
      <c r="H169" s="223">
        <v>374.20400000000001</v>
      </c>
      <c r="I169" s="224"/>
      <c r="J169" s="225">
        <f>ROUND(I169*H169,2)</f>
        <v>0</v>
      </c>
      <c r="K169" s="221" t="s">
        <v>128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1.0000000000000001E-05</v>
      </c>
      <c r="R169" s="228">
        <f>Q169*H169</f>
        <v>0.0037420400000000003</v>
      </c>
      <c r="S169" s="228">
        <v>0.11500000000000001</v>
      </c>
      <c r="T169" s="229">
        <f>S169*H169</f>
        <v>43.033460000000005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129</v>
      </c>
      <c r="AT169" s="230" t="s">
        <v>124</v>
      </c>
      <c r="AU169" s="230" t="s">
        <v>86</v>
      </c>
      <c r="AY169" s="18" t="s">
        <v>122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129</v>
      </c>
      <c r="BM169" s="230" t="s">
        <v>167</v>
      </c>
    </row>
    <row r="170" s="13" customFormat="1">
      <c r="A170" s="13"/>
      <c r="B170" s="232"/>
      <c r="C170" s="233"/>
      <c r="D170" s="234" t="s">
        <v>131</v>
      </c>
      <c r="E170" s="235" t="s">
        <v>1</v>
      </c>
      <c r="F170" s="236" t="s">
        <v>143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131</v>
      </c>
      <c r="AU170" s="242" t="s">
        <v>86</v>
      </c>
      <c r="AV170" s="13" t="s">
        <v>84</v>
      </c>
      <c r="AW170" s="13" t="s">
        <v>32</v>
      </c>
      <c r="AX170" s="13" t="s">
        <v>76</v>
      </c>
      <c r="AY170" s="242" t="s">
        <v>122</v>
      </c>
    </row>
    <row r="171" s="14" customFormat="1">
      <c r="A171" s="14"/>
      <c r="B171" s="243"/>
      <c r="C171" s="244"/>
      <c r="D171" s="234" t="s">
        <v>131</v>
      </c>
      <c r="E171" s="245" t="s">
        <v>1</v>
      </c>
      <c r="F171" s="246" t="s">
        <v>168</v>
      </c>
      <c r="G171" s="244"/>
      <c r="H171" s="247">
        <v>53.508000000000003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131</v>
      </c>
      <c r="AU171" s="253" t="s">
        <v>86</v>
      </c>
      <c r="AV171" s="14" t="s">
        <v>86</v>
      </c>
      <c r="AW171" s="14" t="s">
        <v>32</v>
      </c>
      <c r="AX171" s="14" t="s">
        <v>76</v>
      </c>
      <c r="AY171" s="253" t="s">
        <v>122</v>
      </c>
    </row>
    <row r="172" s="14" customFormat="1">
      <c r="A172" s="14"/>
      <c r="B172" s="243"/>
      <c r="C172" s="244"/>
      <c r="D172" s="234" t="s">
        <v>131</v>
      </c>
      <c r="E172" s="245" t="s">
        <v>1</v>
      </c>
      <c r="F172" s="246" t="s">
        <v>169</v>
      </c>
      <c r="G172" s="244"/>
      <c r="H172" s="247">
        <v>199.94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131</v>
      </c>
      <c r="AU172" s="253" t="s">
        <v>86</v>
      </c>
      <c r="AV172" s="14" t="s">
        <v>86</v>
      </c>
      <c r="AW172" s="14" t="s">
        <v>32</v>
      </c>
      <c r="AX172" s="14" t="s">
        <v>76</v>
      </c>
      <c r="AY172" s="253" t="s">
        <v>122</v>
      </c>
    </row>
    <row r="173" s="13" customFormat="1">
      <c r="A173" s="13"/>
      <c r="B173" s="232"/>
      <c r="C173" s="233"/>
      <c r="D173" s="234" t="s">
        <v>131</v>
      </c>
      <c r="E173" s="235" t="s">
        <v>1</v>
      </c>
      <c r="F173" s="236" t="s">
        <v>134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131</v>
      </c>
      <c r="AU173" s="242" t="s">
        <v>86</v>
      </c>
      <c r="AV173" s="13" t="s">
        <v>84</v>
      </c>
      <c r="AW173" s="13" t="s">
        <v>32</v>
      </c>
      <c r="AX173" s="13" t="s">
        <v>76</v>
      </c>
      <c r="AY173" s="242" t="s">
        <v>122</v>
      </c>
    </row>
    <row r="174" s="14" customFormat="1">
      <c r="A174" s="14"/>
      <c r="B174" s="243"/>
      <c r="C174" s="244"/>
      <c r="D174" s="234" t="s">
        <v>131</v>
      </c>
      <c r="E174" s="245" t="s">
        <v>1</v>
      </c>
      <c r="F174" s="246" t="s">
        <v>170</v>
      </c>
      <c r="G174" s="244"/>
      <c r="H174" s="247">
        <v>51.030000000000001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131</v>
      </c>
      <c r="AU174" s="253" t="s">
        <v>86</v>
      </c>
      <c r="AV174" s="14" t="s">
        <v>86</v>
      </c>
      <c r="AW174" s="14" t="s">
        <v>32</v>
      </c>
      <c r="AX174" s="14" t="s">
        <v>76</v>
      </c>
      <c r="AY174" s="253" t="s">
        <v>122</v>
      </c>
    </row>
    <row r="175" s="13" customFormat="1">
      <c r="A175" s="13"/>
      <c r="B175" s="232"/>
      <c r="C175" s="233"/>
      <c r="D175" s="234" t="s">
        <v>131</v>
      </c>
      <c r="E175" s="235" t="s">
        <v>1</v>
      </c>
      <c r="F175" s="236" t="s">
        <v>136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131</v>
      </c>
      <c r="AU175" s="242" t="s">
        <v>86</v>
      </c>
      <c r="AV175" s="13" t="s">
        <v>84</v>
      </c>
      <c r="AW175" s="13" t="s">
        <v>32</v>
      </c>
      <c r="AX175" s="13" t="s">
        <v>76</v>
      </c>
      <c r="AY175" s="242" t="s">
        <v>122</v>
      </c>
    </row>
    <row r="176" s="14" customFormat="1">
      <c r="A176" s="14"/>
      <c r="B176" s="243"/>
      <c r="C176" s="244"/>
      <c r="D176" s="234" t="s">
        <v>131</v>
      </c>
      <c r="E176" s="245" t="s">
        <v>1</v>
      </c>
      <c r="F176" s="246" t="s">
        <v>171</v>
      </c>
      <c r="G176" s="244"/>
      <c r="H176" s="247">
        <v>1.246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131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122</v>
      </c>
    </row>
    <row r="177" s="14" customFormat="1">
      <c r="A177" s="14"/>
      <c r="B177" s="243"/>
      <c r="C177" s="244"/>
      <c r="D177" s="234" t="s">
        <v>131</v>
      </c>
      <c r="E177" s="245" t="s">
        <v>1</v>
      </c>
      <c r="F177" s="246" t="s">
        <v>149</v>
      </c>
      <c r="G177" s="244"/>
      <c r="H177" s="247">
        <v>4.2800000000000002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131</v>
      </c>
      <c r="AU177" s="253" t="s">
        <v>86</v>
      </c>
      <c r="AV177" s="14" t="s">
        <v>86</v>
      </c>
      <c r="AW177" s="14" t="s">
        <v>32</v>
      </c>
      <c r="AX177" s="14" t="s">
        <v>76</v>
      </c>
      <c r="AY177" s="253" t="s">
        <v>122</v>
      </c>
    </row>
    <row r="178" s="13" customFormat="1">
      <c r="A178" s="13"/>
      <c r="B178" s="232"/>
      <c r="C178" s="233"/>
      <c r="D178" s="234" t="s">
        <v>131</v>
      </c>
      <c r="E178" s="235" t="s">
        <v>1</v>
      </c>
      <c r="F178" s="236" t="s">
        <v>150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131</v>
      </c>
      <c r="AU178" s="242" t="s">
        <v>86</v>
      </c>
      <c r="AV178" s="13" t="s">
        <v>84</v>
      </c>
      <c r="AW178" s="13" t="s">
        <v>32</v>
      </c>
      <c r="AX178" s="13" t="s">
        <v>76</v>
      </c>
      <c r="AY178" s="242" t="s">
        <v>122</v>
      </c>
    </row>
    <row r="179" s="14" customFormat="1">
      <c r="A179" s="14"/>
      <c r="B179" s="243"/>
      <c r="C179" s="244"/>
      <c r="D179" s="234" t="s">
        <v>131</v>
      </c>
      <c r="E179" s="245" t="s">
        <v>1</v>
      </c>
      <c r="F179" s="246" t="s">
        <v>172</v>
      </c>
      <c r="G179" s="244"/>
      <c r="H179" s="247">
        <v>5.46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131</v>
      </c>
      <c r="AU179" s="253" t="s">
        <v>86</v>
      </c>
      <c r="AV179" s="14" t="s">
        <v>86</v>
      </c>
      <c r="AW179" s="14" t="s">
        <v>32</v>
      </c>
      <c r="AX179" s="14" t="s">
        <v>76</v>
      </c>
      <c r="AY179" s="253" t="s">
        <v>122</v>
      </c>
    </row>
    <row r="180" s="14" customFormat="1">
      <c r="A180" s="14"/>
      <c r="B180" s="243"/>
      <c r="C180" s="244"/>
      <c r="D180" s="234" t="s">
        <v>131</v>
      </c>
      <c r="E180" s="245" t="s">
        <v>1</v>
      </c>
      <c r="F180" s="246" t="s">
        <v>152</v>
      </c>
      <c r="G180" s="244"/>
      <c r="H180" s="247">
        <v>58.740000000000002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131</v>
      </c>
      <c r="AU180" s="253" t="s">
        <v>86</v>
      </c>
      <c r="AV180" s="14" t="s">
        <v>86</v>
      </c>
      <c r="AW180" s="14" t="s">
        <v>32</v>
      </c>
      <c r="AX180" s="14" t="s">
        <v>76</v>
      </c>
      <c r="AY180" s="253" t="s">
        <v>122</v>
      </c>
    </row>
    <row r="181" s="15" customFormat="1">
      <c r="A181" s="15"/>
      <c r="B181" s="254"/>
      <c r="C181" s="255"/>
      <c r="D181" s="234" t="s">
        <v>131</v>
      </c>
      <c r="E181" s="256" t="s">
        <v>1</v>
      </c>
      <c r="F181" s="257" t="s">
        <v>138</v>
      </c>
      <c r="G181" s="255"/>
      <c r="H181" s="258">
        <v>374.20400000000001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131</v>
      </c>
      <c r="AU181" s="264" t="s">
        <v>86</v>
      </c>
      <c r="AV181" s="15" t="s">
        <v>129</v>
      </c>
      <c r="AW181" s="15" t="s">
        <v>32</v>
      </c>
      <c r="AX181" s="15" t="s">
        <v>84</v>
      </c>
      <c r="AY181" s="264" t="s">
        <v>122</v>
      </c>
    </row>
    <row r="182" s="2" customFormat="1" ht="24.15" customHeight="1">
      <c r="A182" s="39"/>
      <c r="B182" s="40"/>
      <c r="C182" s="219" t="s">
        <v>173</v>
      </c>
      <c r="D182" s="219" t="s">
        <v>124</v>
      </c>
      <c r="E182" s="220" t="s">
        <v>174</v>
      </c>
      <c r="F182" s="221" t="s">
        <v>175</v>
      </c>
      <c r="G182" s="222" t="s">
        <v>176</v>
      </c>
      <c r="H182" s="223">
        <v>884.27999999999997</v>
      </c>
      <c r="I182" s="224"/>
      <c r="J182" s="225">
        <f>ROUND(I182*H182,2)</f>
        <v>0</v>
      </c>
      <c r="K182" s="221" t="s">
        <v>128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3.0000000000000001E-05</v>
      </c>
      <c r="R182" s="228">
        <f>Q182*H182</f>
        <v>0.026528400000000001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129</v>
      </c>
      <c r="AT182" s="230" t="s">
        <v>124</v>
      </c>
      <c r="AU182" s="230" t="s">
        <v>86</v>
      </c>
      <c r="AY182" s="18" t="s">
        <v>122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129</v>
      </c>
      <c r="BM182" s="230" t="s">
        <v>177</v>
      </c>
    </row>
    <row r="183" s="2" customFormat="1">
      <c r="A183" s="39"/>
      <c r="B183" s="40"/>
      <c r="C183" s="41"/>
      <c r="D183" s="234" t="s">
        <v>178</v>
      </c>
      <c r="E183" s="41"/>
      <c r="F183" s="265" t="s">
        <v>179</v>
      </c>
      <c r="G183" s="41"/>
      <c r="H183" s="41"/>
      <c r="I183" s="266"/>
      <c r="J183" s="41"/>
      <c r="K183" s="41"/>
      <c r="L183" s="45"/>
      <c r="M183" s="267"/>
      <c r="N183" s="26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178</v>
      </c>
      <c r="AU183" s="18" t="s">
        <v>86</v>
      </c>
    </row>
    <row r="184" s="14" customFormat="1">
      <c r="A184" s="14"/>
      <c r="B184" s="243"/>
      <c r="C184" s="244"/>
      <c r="D184" s="234" t="s">
        <v>131</v>
      </c>
      <c r="E184" s="245" t="s">
        <v>1</v>
      </c>
      <c r="F184" s="246" t="s">
        <v>180</v>
      </c>
      <c r="G184" s="244"/>
      <c r="H184" s="247">
        <v>571.58399999999995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131</v>
      </c>
      <c r="AU184" s="253" t="s">
        <v>86</v>
      </c>
      <c r="AV184" s="14" t="s">
        <v>86</v>
      </c>
      <c r="AW184" s="14" t="s">
        <v>32</v>
      </c>
      <c r="AX184" s="14" t="s">
        <v>76</v>
      </c>
      <c r="AY184" s="253" t="s">
        <v>122</v>
      </c>
    </row>
    <row r="185" s="14" customFormat="1">
      <c r="A185" s="14"/>
      <c r="B185" s="243"/>
      <c r="C185" s="244"/>
      <c r="D185" s="234" t="s">
        <v>131</v>
      </c>
      <c r="E185" s="245" t="s">
        <v>1</v>
      </c>
      <c r="F185" s="246" t="s">
        <v>181</v>
      </c>
      <c r="G185" s="244"/>
      <c r="H185" s="247">
        <v>117.816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131</v>
      </c>
      <c r="AU185" s="253" t="s">
        <v>86</v>
      </c>
      <c r="AV185" s="14" t="s">
        <v>86</v>
      </c>
      <c r="AW185" s="14" t="s">
        <v>32</v>
      </c>
      <c r="AX185" s="14" t="s">
        <v>76</v>
      </c>
      <c r="AY185" s="253" t="s">
        <v>122</v>
      </c>
    </row>
    <row r="186" s="14" customFormat="1">
      <c r="A186" s="14"/>
      <c r="B186" s="243"/>
      <c r="C186" s="244"/>
      <c r="D186" s="234" t="s">
        <v>131</v>
      </c>
      <c r="E186" s="245" t="s">
        <v>1</v>
      </c>
      <c r="F186" s="246" t="s">
        <v>182</v>
      </c>
      <c r="G186" s="244"/>
      <c r="H186" s="247">
        <v>15.6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131</v>
      </c>
      <c r="AU186" s="253" t="s">
        <v>86</v>
      </c>
      <c r="AV186" s="14" t="s">
        <v>86</v>
      </c>
      <c r="AW186" s="14" t="s">
        <v>32</v>
      </c>
      <c r="AX186" s="14" t="s">
        <v>76</v>
      </c>
      <c r="AY186" s="253" t="s">
        <v>122</v>
      </c>
    </row>
    <row r="187" s="14" customFormat="1">
      <c r="A187" s="14"/>
      <c r="B187" s="243"/>
      <c r="C187" s="244"/>
      <c r="D187" s="234" t="s">
        <v>131</v>
      </c>
      <c r="E187" s="245" t="s">
        <v>1</v>
      </c>
      <c r="F187" s="246" t="s">
        <v>183</v>
      </c>
      <c r="G187" s="244"/>
      <c r="H187" s="247">
        <v>179.28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131</v>
      </c>
      <c r="AU187" s="253" t="s">
        <v>86</v>
      </c>
      <c r="AV187" s="14" t="s">
        <v>86</v>
      </c>
      <c r="AW187" s="14" t="s">
        <v>32</v>
      </c>
      <c r="AX187" s="14" t="s">
        <v>76</v>
      </c>
      <c r="AY187" s="253" t="s">
        <v>122</v>
      </c>
    </row>
    <row r="188" s="15" customFormat="1">
      <c r="A188" s="15"/>
      <c r="B188" s="254"/>
      <c r="C188" s="255"/>
      <c r="D188" s="234" t="s">
        <v>131</v>
      </c>
      <c r="E188" s="256" t="s">
        <v>1</v>
      </c>
      <c r="F188" s="257" t="s">
        <v>138</v>
      </c>
      <c r="G188" s="255"/>
      <c r="H188" s="258">
        <v>884.27999999999997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131</v>
      </c>
      <c r="AU188" s="264" t="s">
        <v>86</v>
      </c>
      <c r="AV188" s="15" t="s">
        <v>129</v>
      </c>
      <c r="AW188" s="15" t="s">
        <v>32</v>
      </c>
      <c r="AX188" s="15" t="s">
        <v>84</v>
      </c>
      <c r="AY188" s="264" t="s">
        <v>122</v>
      </c>
    </row>
    <row r="189" s="2" customFormat="1" ht="37.8" customHeight="1">
      <c r="A189" s="39"/>
      <c r="B189" s="40"/>
      <c r="C189" s="219" t="s">
        <v>184</v>
      </c>
      <c r="D189" s="219" t="s">
        <v>124</v>
      </c>
      <c r="E189" s="220" t="s">
        <v>185</v>
      </c>
      <c r="F189" s="221" t="s">
        <v>186</v>
      </c>
      <c r="G189" s="222" t="s">
        <v>187</v>
      </c>
      <c r="H189" s="223">
        <v>36.195</v>
      </c>
      <c r="I189" s="224"/>
      <c r="J189" s="225">
        <f>ROUND(I189*H189,2)</f>
        <v>0</v>
      </c>
      <c r="K189" s="221" t="s">
        <v>128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129</v>
      </c>
      <c r="AT189" s="230" t="s">
        <v>124</v>
      </c>
      <c r="AU189" s="230" t="s">
        <v>86</v>
      </c>
      <c r="AY189" s="18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129</v>
      </c>
      <c r="BM189" s="230" t="s">
        <v>188</v>
      </c>
    </row>
    <row r="190" s="14" customFormat="1">
      <c r="A190" s="14"/>
      <c r="B190" s="243"/>
      <c r="C190" s="244"/>
      <c r="D190" s="234" t="s">
        <v>131</v>
      </c>
      <c r="E190" s="245" t="s">
        <v>1</v>
      </c>
      <c r="F190" s="246" t="s">
        <v>189</v>
      </c>
      <c r="G190" s="244"/>
      <c r="H190" s="247">
        <v>23.815999999999999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131</v>
      </c>
      <c r="AU190" s="253" t="s">
        <v>86</v>
      </c>
      <c r="AV190" s="14" t="s">
        <v>86</v>
      </c>
      <c r="AW190" s="14" t="s">
        <v>32</v>
      </c>
      <c r="AX190" s="14" t="s">
        <v>76</v>
      </c>
      <c r="AY190" s="253" t="s">
        <v>122</v>
      </c>
    </row>
    <row r="191" s="14" customFormat="1">
      <c r="A191" s="14"/>
      <c r="B191" s="243"/>
      <c r="C191" s="244"/>
      <c r="D191" s="234" t="s">
        <v>131</v>
      </c>
      <c r="E191" s="245" t="s">
        <v>1</v>
      </c>
      <c r="F191" s="246" t="s">
        <v>190</v>
      </c>
      <c r="G191" s="244"/>
      <c r="H191" s="247">
        <v>4.9089999999999998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131</v>
      </c>
      <c r="AU191" s="253" t="s">
        <v>86</v>
      </c>
      <c r="AV191" s="14" t="s">
        <v>86</v>
      </c>
      <c r="AW191" s="14" t="s">
        <v>32</v>
      </c>
      <c r="AX191" s="14" t="s">
        <v>76</v>
      </c>
      <c r="AY191" s="253" t="s">
        <v>122</v>
      </c>
    </row>
    <row r="192" s="14" customFormat="1">
      <c r="A192" s="14"/>
      <c r="B192" s="243"/>
      <c r="C192" s="244"/>
      <c r="D192" s="234" t="s">
        <v>131</v>
      </c>
      <c r="E192" s="245" t="s">
        <v>1</v>
      </c>
      <c r="F192" s="246" t="s">
        <v>191</v>
      </c>
      <c r="G192" s="244"/>
      <c r="H192" s="247">
        <v>7.4699999999999998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131</v>
      </c>
      <c r="AU192" s="253" t="s">
        <v>86</v>
      </c>
      <c r="AV192" s="14" t="s">
        <v>86</v>
      </c>
      <c r="AW192" s="14" t="s">
        <v>32</v>
      </c>
      <c r="AX192" s="14" t="s">
        <v>76</v>
      </c>
      <c r="AY192" s="253" t="s">
        <v>122</v>
      </c>
    </row>
    <row r="193" s="15" customFormat="1">
      <c r="A193" s="15"/>
      <c r="B193" s="254"/>
      <c r="C193" s="255"/>
      <c r="D193" s="234" t="s">
        <v>131</v>
      </c>
      <c r="E193" s="256" t="s">
        <v>1</v>
      </c>
      <c r="F193" s="257" t="s">
        <v>138</v>
      </c>
      <c r="G193" s="255"/>
      <c r="H193" s="258">
        <v>36.195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131</v>
      </c>
      <c r="AU193" s="264" t="s">
        <v>86</v>
      </c>
      <c r="AV193" s="15" t="s">
        <v>129</v>
      </c>
      <c r="AW193" s="15" t="s">
        <v>32</v>
      </c>
      <c r="AX193" s="15" t="s">
        <v>84</v>
      </c>
      <c r="AY193" s="264" t="s">
        <v>122</v>
      </c>
    </row>
    <row r="194" s="2" customFormat="1" ht="66.75" customHeight="1">
      <c r="A194" s="39"/>
      <c r="B194" s="40"/>
      <c r="C194" s="219" t="s">
        <v>192</v>
      </c>
      <c r="D194" s="219" t="s">
        <v>124</v>
      </c>
      <c r="E194" s="220" t="s">
        <v>193</v>
      </c>
      <c r="F194" s="221" t="s">
        <v>194</v>
      </c>
      <c r="G194" s="222" t="s">
        <v>195</v>
      </c>
      <c r="H194" s="223">
        <v>6</v>
      </c>
      <c r="I194" s="224"/>
      <c r="J194" s="225">
        <f>ROUND(I194*H194,2)</f>
        <v>0</v>
      </c>
      <c r="K194" s="221" t="s">
        <v>128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0.036900000000000002</v>
      </c>
      <c r="R194" s="228">
        <f>Q194*H194</f>
        <v>0.22140000000000001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129</v>
      </c>
      <c r="AT194" s="230" t="s">
        <v>124</v>
      </c>
      <c r="AU194" s="230" t="s">
        <v>86</v>
      </c>
      <c r="AY194" s="18" t="s">
        <v>122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129</v>
      </c>
      <c r="BM194" s="230" t="s">
        <v>196</v>
      </c>
    </row>
    <row r="195" s="14" customFormat="1">
      <c r="A195" s="14"/>
      <c r="B195" s="243"/>
      <c r="C195" s="244"/>
      <c r="D195" s="234" t="s">
        <v>131</v>
      </c>
      <c r="E195" s="245" t="s">
        <v>1</v>
      </c>
      <c r="F195" s="246" t="s">
        <v>197</v>
      </c>
      <c r="G195" s="244"/>
      <c r="H195" s="247">
        <v>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131</v>
      </c>
      <c r="AU195" s="253" t="s">
        <v>86</v>
      </c>
      <c r="AV195" s="14" t="s">
        <v>86</v>
      </c>
      <c r="AW195" s="14" t="s">
        <v>32</v>
      </c>
      <c r="AX195" s="14" t="s">
        <v>76</v>
      </c>
      <c r="AY195" s="253" t="s">
        <v>122</v>
      </c>
    </row>
    <row r="196" s="14" customFormat="1">
      <c r="A196" s="14"/>
      <c r="B196" s="243"/>
      <c r="C196" s="244"/>
      <c r="D196" s="234" t="s">
        <v>131</v>
      </c>
      <c r="E196" s="245" t="s">
        <v>1</v>
      </c>
      <c r="F196" s="246" t="s">
        <v>198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131</v>
      </c>
      <c r="AU196" s="253" t="s">
        <v>86</v>
      </c>
      <c r="AV196" s="14" t="s">
        <v>86</v>
      </c>
      <c r="AW196" s="14" t="s">
        <v>32</v>
      </c>
      <c r="AX196" s="14" t="s">
        <v>76</v>
      </c>
      <c r="AY196" s="253" t="s">
        <v>122</v>
      </c>
    </row>
    <row r="197" s="15" customFormat="1">
      <c r="A197" s="15"/>
      <c r="B197" s="254"/>
      <c r="C197" s="255"/>
      <c r="D197" s="234" t="s">
        <v>131</v>
      </c>
      <c r="E197" s="256" t="s">
        <v>1</v>
      </c>
      <c r="F197" s="257" t="s">
        <v>138</v>
      </c>
      <c r="G197" s="255"/>
      <c r="H197" s="258">
        <v>6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131</v>
      </c>
      <c r="AU197" s="264" t="s">
        <v>86</v>
      </c>
      <c r="AV197" s="15" t="s">
        <v>129</v>
      </c>
      <c r="AW197" s="15" t="s">
        <v>32</v>
      </c>
      <c r="AX197" s="15" t="s">
        <v>84</v>
      </c>
      <c r="AY197" s="264" t="s">
        <v>122</v>
      </c>
    </row>
    <row r="198" s="2" customFormat="1" ht="66.75" customHeight="1">
      <c r="A198" s="39"/>
      <c r="B198" s="40"/>
      <c r="C198" s="219" t="s">
        <v>199</v>
      </c>
      <c r="D198" s="219" t="s">
        <v>124</v>
      </c>
      <c r="E198" s="220" t="s">
        <v>200</v>
      </c>
      <c r="F198" s="221" t="s">
        <v>194</v>
      </c>
      <c r="G198" s="222" t="s">
        <v>195</v>
      </c>
      <c r="H198" s="223">
        <v>6</v>
      </c>
      <c r="I198" s="224"/>
      <c r="J198" s="225">
        <f>ROUND(I198*H198,2)</f>
        <v>0</v>
      </c>
      <c r="K198" s="221" t="s">
        <v>128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0.036900000000000002</v>
      </c>
      <c r="R198" s="228">
        <f>Q198*H198</f>
        <v>0.22140000000000001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129</v>
      </c>
      <c r="AT198" s="230" t="s">
        <v>124</v>
      </c>
      <c r="AU198" s="230" t="s">
        <v>86</v>
      </c>
      <c r="AY198" s="18" t="s">
        <v>122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129</v>
      </c>
      <c r="BM198" s="230" t="s">
        <v>201</v>
      </c>
    </row>
    <row r="199" s="14" customFormat="1">
      <c r="A199" s="14"/>
      <c r="B199" s="243"/>
      <c r="C199" s="244"/>
      <c r="D199" s="234" t="s">
        <v>131</v>
      </c>
      <c r="E199" s="245" t="s">
        <v>1</v>
      </c>
      <c r="F199" s="246" t="s">
        <v>198</v>
      </c>
      <c r="G199" s="244"/>
      <c r="H199" s="247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131</v>
      </c>
      <c r="AU199" s="253" t="s">
        <v>86</v>
      </c>
      <c r="AV199" s="14" t="s">
        <v>86</v>
      </c>
      <c r="AW199" s="14" t="s">
        <v>32</v>
      </c>
      <c r="AX199" s="14" t="s">
        <v>76</v>
      </c>
      <c r="AY199" s="253" t="s">
        <v>122</v>
      </c>
    </row>
    <row r="200" s="14" customFormat="1">
      <c r="A200" s="14"/>
      <c r="B200" s="243"/>
      <c r="C200" s="244"/>
      <c r="D200" s="234" t="s">
        <v>131</v>
      </c>
      <c r="E200" s="245" t="s">
        <v>1</v>
      </c>
      <c r="F200" s="246" t="s">
        <v>197</v>
      </c>
      <c r="G200" s="244"/>
      <c r="H200" s="247">
        <v>5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131</v>
      </c>
      <c r="AU200" s="253" t="s">
        <v>86</v>
      </c>
      <c r="AV200" s="14" t="s">
        <v>86</v>
      </c>
      <c r="AW200" s="14" t="s">
        <v>32</v>
      </c>
      <c r="AX200" s="14" t="s">
        <v>76</v>
      </c>
      <c r="AY200" s="253" t="s">
        <v>122</v>
      </c>
    </row>
    <row r="201" s="15" customFormat="1">
      <c r="A201" s="15"/>
      <c r="B201" s="254"/>
      <c r="C201" s="255"/>
      <c r="D201" s="234" t="s">
        <v>131</v>
      </c>
      <c r="E201" s="256" t="s">
        <v>1</v>
      </c>
      <c r="F201" s="257" t="s">
        <v>138</v>
      </c>
      <c r="G201" s="255"/>
      <c r="H201" s="258">
        <v>6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131</v>
      </c>
      <c r="AU201" s="264" t="s">
        <v>86</v>
      </c>
      <c r="AV201" s="15" t="s">
        <v>129</v>
      </c>
      <c r="AW201" s="15" t="s">
        <v>32</v>
      </c>
      <c r="AX201" s="15" t="s">
        <v>84</v>
      </c>
      <c r="AY201" s="264" t="s">
        <v>122</v>
      </c>
    </row>
    <row r="202" s="2" customFormat="1" ht="24.15" customHeight="1">
      <c r="A202" s="39"/>
      <c r="B202" s="40"/>
      <c r="C202" s="219" t="s">
        <v>202</v>
      </c>
      <c r="D202" s="219" t="s">
        <v>124</v>
      </c>
      <c r="E202" s="220" t="s">
        <v>203</v>
      </c>
      <c r="F202" s="221" t="s">
        <v>204</v>
      </c>
      <c r="G202" s="222" t="s">
        <v>127</v>
      </c>
      <c r="H202" s="223">
        <v>17.890000000000001</v>
      </c>
      <c r="I202" s="224"/>
      <c r="J202" s="225">
        <f>ROUND(I202*H202,2)</f>
        <v>0</v>
      </c>
      <c r="K202" s="221" t="s">
        <v>128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129</v>
      </c>
      <c r="AT202" s="230" t="s">
        <v>124</v>
      </c>
      <c r="AU202" s="230" t="s">
        <v>86</v>
      </c>
      <c r="AY202" s="18" t="s">
        <v>122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129</v>
      </c>
      <c r="BM202" s="230" t="s">
        <v>205</v>
      </c>
    </row>
    <row r="203" s="13" customFormat="1">
      <c r="A203" s="13"/>
      <c r="B203" s="232"/>
      <c r="C203" s="233"/>
      <c r="D203" s="234" t="s">
        <v>131</v>
      </c>
      <c r="E203" s="235" t="s">
        <v>1</v>
      </c>
      <c r="F203" s="236" t="s">
        <v>132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131</v>
      </c>
      <c r="AU203" s="242" t="s">
        <v>86</v>
      </c>
      <c r="AV203" s="13" t="s">
        <v>84</v>
      </c>
      <c r="AW203" s="13" t="s">
        <v>32</v>
      </c>
      <c r="AX203" s="13" t="s">
        <v>76</v>
      </c>
      <c r="AY203" s="242" t="s">
        <v>122</v>
      </c>
    </row>
    <row r="204" s="13" customFormat="1">
      <c r="A204" s="13"/>
      <c r="B204" s="232"/>
      <c r="C204" s="233"/>
      <c r="D204" s="234" t="s">
        <v>131</v>
      </c>
      <c r="E204" s="235" t="s">
        <v>1</v>
      </c>
      <c r="F204" s="236" t="s">
        <v>142</v>
      </c>
      <c r="G204" s="233"/>
      <c r="H204" s="235" t="s">
        <v>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131</v>
      </c>
      <c r="AU204" s="242" t="s">
        <v>86</v>
      </c>
      <c r="AV204" s="13" t="s">
        <v>84</v>
      </c>
      <c r="AW204" s="13" t="s">
        <v>32</v>
      </c>
      <c r="AX204" s="13" t="s">
        <v>76</v>
      </c>
      <c r="AY204" s="242" t="s">
        <v>122</v>
      </c>
    </row>
    <row r="205" s="14" customFormat="1">
      <c r="A205" s="14"/>
      <c r="B205" s="243"/>
      <c r="C205" s="244"/>
      <c r="D205" s="234" t="s">
        <v>131</v>
      </c>
      <c r="E205" s="245" t="s">
        <v>1</v>
      </c>
      <c r="F205" s="246" t="s">
        <v>206</v>
      </c>
      <c r="G205" s="244"/>
      <c r="H205" s="247">
        <v>7.6299999999999999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131</v>
      </c>
      <c r="AU205" s="253" t="s">
        <v>86</v>
      </c>
      <c r="AV205" s="14" t="s">
        <v>86</v>
      </c>
      <c r="AW205" s="14" t="s">
        <v>32</v>
      </c>
      <c r="AX205" s="14" t="s">
        <v>76</v>
      </c>
      <c r="AY205" s="253" t="s">
        <v>122</v>
      </c>
    </row>
    <row r="206" s="14" customFormat="1">
      <c r="A206" s="14"/>
      <c r="B206" s="243"/>
      <c r="C206" s="244"/>
      <c r="D206" s="234" t="s">
        <v>131</v>
      </c>
      <c r="E206" s="245" t="s">
        <v>1</v>
      </c>
      <c r="F206" s="246" t="s">
        <v>207</v>
      </c>
      <c r="G206" s="244"/>
      <c r="H206" s="247">
        <v>10.26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131</v>
      </c>
      <c r="AU206" s="253" t="s">
        <v>86</v>
      </c>
      <c r="AV206" s="14" t="s">
        <v>86</v>
      </c>
      <c r="AW206" s="14" t="s">
        <v>32</v>
      </c>
      <c r="AX206" s="14" t="s">
        <v>76</v>
      </c>
      <c r="AY206" s="253" t="s">
        <v>122</v>
      </c>
    </row>
    <row r="207" s="15" customFormat="1">
      <c r="A207" s="15"/>
      <c r="B207" s="254"/>
      <c r="C207" s="255"/>
      <c r="D207" s="234" t="s">
        <v>131</v>
      </c>
      <c r="E207" s="256" t="s">
        <v>1</v>
      </c>
      <c r="F207" s="257" t="s">
        <v>138</v>
      </c>
      <c r="G207" s="255"/>
      <c r="H207" s="258">
        <v>17.890000000000001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131</v>
      </c>
      <c r="AU207" s="264" t="s">
        <v>86</v>
      </c>
      <c r="AV207" s="15" t="s">
        <v>129</v>
      </c>
      <c r="AW207" s="15" t="s">
        <v>32</v>
      </c>
      <c r="AX207" s="15" t="s">
        <v>84</v>
      </c>
      <c r="AY207" s="264" t="s">
        <v>122</v>
      </c>
    </row>
    <row r="208" s="2" customFormat="1" ht="55.5" customHeight="1">
      <c r="A208" s="39"/>
      <c r="B208" s="40"/>
      <c r="C208" s="219" t="s">
        <v>208</v>
      </c>
      <c r="D208" s="219" t="s">
        <v>124</v>
      </c>
      <c r="E208" s="220" t="s">
        <v>209</v>
      </c>
      <c r="F208" s="221" t="s">
        <v>210</v>
      </c>
      <c r="G208" s="222" t="s">
        <v>211</v>
      </c>
      <c r="H208" s="223">
        <v>90.067999999999998</v>
      </c>
      <c r="I208" s="224"/>
      <c r="J208" s="225">
        <f>ROUND(I208*H208,2)</f>
        <v>0</v>
      </c>
      <c r="K208" s="221" t="s">
        <v>128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129</v>
      </c>
      <c r="AT208" s="230" t="s">
        <v>124</v>
      </c>
      <c r="AU208" s="230" t="s">
        <v>86</v>
      </c>
      <c r="AY208" s="18" t="s">
        <v>122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129</v>
      </c>
      <c r="BM208" s="230" t="s">
        <v>212</v>
      </c>
    </row>
    <row r="209" s="13" customFormat="1">
      <c r="A209" s="13"/>
      <c r="B209" s="232"/>
      <c r="C209" s="233"/>
      <c r="D209" s="234" t="s">
        <v>131</v>
      </c>
      <c r="E209" s="235" t="s">
        <v>1</v>
      </c>
      <c r="F209" s="236" t="s">
        <v>132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131</v>
      </c>
      <c r="AU209" s="242" t="s">
        <v>86</v>
      </c>
      <c r="AV209" s="13" t="s">
        <v>84</v>
      </c>
      <c r="AW209" s="13" t="s">
        <v>32</v>
      </c>
      <c r="AX209" s="13" t="s">
        <v>76</v>
      </c>
      <c r="AY209" s="242" t="s">
        <v>122</v>
      </c>
    </row>
    <row r="210" s="13" customFormat="1">
      <c r="A210" s="13"/>
      <c r="B210" s="232"/>
      <c r="C210" s="233"/>
      <c r="D210" s="234" t="s">
        <v>131</v>
      </c>
      <c r="E210" s="235" t="s">
        <v>1</v>
      </c>
      <c r="F210" s="236" t="s">
        <v>213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131</v>
      </c>
      <c r="AU210" s="242" t="s">
        <v>86</v>
      </c>
      <c r="AV210" s="13" t="s">
        <v>84</v>
      </c>
      <c r="AW210" s="13" t="s">
        <v>32</v>
      </c>
      <c r="AX210" s="13" t="s">
        <v>76</v>
      </c>
      <c r="AY210" s="242" t="s">
        <v>122</v>
      </c>
    </row>
    <row r="211" s="13" customFormat="1">
      <c r="A211" s="13"/>
      <c r="B211" s="232"/>
      <c r="C211" s="233"/>
      <c r="D211" s="234" t="s">
        <v>131</v>
      </c>
      <c r="E211" s="235" t="s">
        <v>1</v>
      </c>
      <c r="F211" s="236" t="s">
        <v>214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131</v>
      </c>
      <c r="AU211" s="242" t="s">
        <v>86</v>
      </c>
      <c r="AV211" s="13" t="s">
        <v>84</v>
      </c>
      <c r="AW211" s="13" t="s">
        <v>32</v>
      </c>
      <c r="AX211" s="13" t="s">
        <v>76</v>
      </c>
      <c r="AY211" s="242" t="s">
        <v>122</v>
      </c>
    </row>
    <row r="212" s="13" customFormat="1">
      <c r="A212" s="13"/>
      <c r="B212" s="232"/>
      <c r="C212" s="233"/>
      <c r="D212" s="234" t="s">
        <v>131</v>
      </c>
      <c r="E212" s="235" t="s">
        <v>1</v>
      </c>
      <c r="F212" s="236" t="s">
        <v>143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131</v>
      </c>
      <c r="AU212" s="242" t="s">
        <v>86</v>
      </c>
      <c r="AV212" s="13" t="s">
        <v>84</v>
      </c>
      <c r="AW212" s="13" t="s">
        <v>32</v>
      </c>
      <c r="AX212" s="13" t="s">
        <v>76</v>
      </c>
      <c r="AY212" s="242" t="s">
        <v>122</v>
      </c>
    </row>
    <row r="213" s="14" customFormat="1">
      <c r="A213" s="14"/>
      <c r="B213" s="243"/>
      <c r="C213" s="244"/>
      <c r="D213" s="234" t="s">
        <v>131</v>
      </c>
      <c r="E213" s="245" t="s">
        <v>1</v>
      </c>
      <c r="F213" s="246" t="s">
        <v>215</v>
      </c>
      <c r="G213" s="244"/>
      <c r="H213" s="247">
        <v>49.539999999999999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131</v>
      </c>
      <c r="AU213" s="253" t="s">
        <v>86</v>
      </c>
      <c r="AV213" s="14" t="s">
        <v>86</v>
      </c>
      <c r="AW213" s="14" t="s">
        <v>32</v>
      </c>
      <c r="AX213" s="14" t="s">
        <v>76</v>
      </c>
      <c r="AY213" s="253" t="s">
        <v>122</v>
      </c>
    </row>
    <row r="214" s="14" customFormat="1">
      <c r="A214" s="14"/>
      <c r="B214" s="243"/>
      <c r="C214" s="244"/>
      <c r="D214" s="234" t="s">
        <v>131</v>
      </c>
      <c r="E214" s="245" t="s">
        <v>1</v>
      </c>
      <c r="F214" s="246" t="s">
        <v>216</v>
      </c>
      <c r="G214" s="244"/>
      <c r="H214" s="247">
        <v>7.1449999999999996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131</v>
      </c>
      <c r="AU214" s="253" t="s">
        <v>86</v>
      </c>
      <c r="AV214" s="14" t="s">
        <v>86</v>
      </c>
      <c r="AW214" s="14" t="s">
        <v>32</v>
      </c>
      <c r="AX214" s="14" t="s">
        <v>76</v>
      </c>
      <c r="AY214" s="253" t="s">
        <v>122</v>
      </c>
    </row>
    <row r="215" s="16" customFormat="1">
      <c r="A215" s="16"/>
      <c r="B215" s="269"/>
      <c r="C215" s="270"/>
      <c r="D215" s="234" t="s">
        <v>131</v>
      </c>
      <c r="E215" s="271" t="s">
        <v>1</v>
      </c>
      <c r="F215" s="272" t="s">
        <v>217</v>
      </c>
      <c r="G215" s="270"/>
      <c r="H215" s="273">
        <v>56.685000000000002</v>
      </c>
      <c r="I215" s="274"/>
      <c r="J215" s="270"/>
      <c r="K215" s="270"/>
      <c r="L215" s="275"/>
      <c r="M215" s="276"/>
      <c r="N215" s="277"/>
      <c r="O215" s="277"/>
      <c r="P215" s="277"/>
      <c r="Q215" s="277"/>
      <c r="R215" s="277"/>
      <c r="S215" s="277"/>
      <c r="T215" s="278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9" t="s">
        <v>131</v>
      </c>
      <c r="AU215" s="279" t="s">
        <v>86</v>
      </c>
      <c r="AV215" s="16" t="s">
        <v>153</v>
      </c>
      <c r="AW215" s="16" t="s">
        <v>32</v>
      </c>
      <c r="AX215" s="16" t="s">
        <v>76</v>
      </c>
      <c r="AY215" s="279" t="s">
        <v>122</v>
      </c>
    </row>
    <row r="216" s="13" customFormat="1">
      <c r="A216" s="13"/>
      <c r="B216" s="232"/>
      <c r="C216" s="233"/>
      <c r="D216" s="234" t="s">
        <v>131</v>
      </c>
      <c r="E216" s="235" t="s">
        <v>1</v>
      </c>
      <c r="F216" s="236" t="s">
        <v>134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131</v>
      </c>
      <c r="AU216" s="242" t="s">
        <v>86</v>
      </c>
      <c r="AV216" s="13" t="s">
        <v>84</v>
      </c>
      <c r="AW216" s="13" t="s">
        <v>32</v>
      </c>
      <c r="AX216" s="13" t="s">
        <v>76</v>
      </c>
      <c r="AY216" s="242" t="s">
        <v>122</v>
      </c>
    </row>
    <row r="217" s="14" customFormat="1">
      <c r="A217" s="14"/>
      <c r="B217" s="243"/>
      <c r="C217" s="244"/>
      <c r="D217" s="234" t="s">
        <v>131</v>
      </c>
      <c r="E217" s="245" t="s">
        <v>1</v>
      </c>
      <c r="F217" s="246" t="s">
        <v>218</v>
      </c>
      <c r="G217" s="244"/>
      <c r="H217" s="247">
        <v>11.114000000000001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131</v>
      </c>
      <c r="AU217" s="253" t="s">
        <v>86</v>
      </c>
      <c r="AV217" s="14" t="s">
        <v>86</v>
      </c>
      <c r="AW217" s="14" t="s">
        <v>32</v>
      </c>
      <c r="AX217" s="14" t="s">
        <v>76</v>
      </c>
      <c r="AY217" s="253" t="s">
        <v>122</v>
      </c>
    </row>
    <row r="218" s="14" customFormat="1">
      <c r="A218" s="14"/>
      <c r="B218" s="243"/>
      <c r="C218" s="244"/>
      <c r="D218" s="234" t="s">
        <v>131</v>
      </c>
      <c r="E218" s="245" t="s">
        <v>1</v>
      </c>
      <c r="F218" s="246" t="s">
        <v>219</v>
      </c>
      <c r="G218" s="244"/>
      <c r="H218" s="247">
        <v>1.4730000000000001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131</v>
      </c>
      <c r="AU218" s="253" t="s">
        <v>86</v>
      </c>
      <c r="AV218" s="14" t="s">
        <v>86</v>
      </c>
      <c r="AW218" s="14" t="s">
        <v>32</v>
      </c>
      <c r="AX218" s="14" t="s">
        <v>76</v>
      </c>
      <c r="AY218" s="253" t="s">
        <v>122</v>
      </c>
    </row>
    <row r="219" s="16" customFormat="1">
      <c r="A219" s="16"/>
      <c r="B219" s="269"/>
      <c r="C219" s="270"/>
      <c r="D219" s="234" t="s">
        <v>131</v>
      </c>
      <c r="E219" s="271" t="s">
        <v>1</v>
      </c>
      <c r="F219" s="272" t="s">
        <v>217</v>
      </c>
      <c r="G219" s="270"/>
      <c r="H219" s="273">
        <v>12.587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9" t="s">
        <v>131</v>
      </c>
      <c r="AU219" s="279" t="s">
        <v>86</v>
      </c>
      <c r="AV219" s="16" t="s">
        <v>153</v>
      </c>
      <c r="AW219" s="16" t="s">
        <v>32</v>
      </c>
      <c r="AX219" s="16" t="s">
        <v>76</v>
      </c>
      <c r="AY219" s="279" t="s">
        <v>122</v>
      </c>
    </row>
    <row r="220" s="13" customFormat="1">
      <c r="A220" s="13"/>
      <c r="B220" s="232"/>
      <c r="C220" s="233"/>
      <c r="D220" s="234" t="s">
        <v>131</v>
      </c>
      <c r="E220" s="235" t="s">
        <v>1</v>
      </c>
      <c r="F220" s="236" t="s">
        <v>136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131</v>
      </c>
      <c r="AU220" s="242" t="s">
        <v>86</v>
      </c>
      <c r="AV220" s="13" t="s">
        <v>84</v>
      </c>
      <c r="AW220" s="13" t="s">
        <v>32</v>
      </c>
      <c r="AX220" s="13" t="s">
        <v>76</v>
      </c>
      <c r="AY220" s="242" t="s">
        <v>122</v>
      </c>
    </row>
    <row r="221" s="14" customFormat="1">
      <c r="A221" s="14"/>
      <c r="B221" s="243"/>
      <c r="C221" s="244"/>
      <c r="D221" s="234" t="s">
        <v>131</v>
      </c>
      <c r="E221" s="245" t="s">
        <v>1</v>
      </c>
      <c r="F221" s="246" t="s">
        <v>220</v>
      </c>
      <c r="G221" s="244"/>
      <c r="H221" s="247">
        <v>1.516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131</v>
      </c>
      <c r="AU221" s="253" t="s">
        <v>86</v>
      </c>
      <c r="AV221" s="14" t="s">
        <v>86</v>
      </c>
      <c r="AW221" s="14" t="s">
        <v>32</v>
      </c>
      <c r="AX221" s="14" t="s">
        <v>76</v>
      </c>
      <c r="AY221" s="253" t="s">
        <v>122</v>
      </c>
    </row>
    <row r="222" s="14" customFormat="1">
      <c r="A222" s="14"/>
      <c r="B222" s="243"/>
      <c r="C222" s="244"/>
      <c r="D222" s="234" t="s">
        <v>131</v>
      </c>
      <c r="E222" s="245" t="s">
        <v>1</v>
      </c>
      <c r="F222" s="246" t="s">
        <v>221</v>
      </c>
      <c r="G222" s="244"/>
      <c r="H222" s="247">
        <v>0.19500000000000001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131</v>
      </c>
      <c r="AU222" s="253" t="s">
        <v>86</v>
      </c>
      <c r="AV222" s="14" t="s">
        <v>86</v>
      </c>
      <c r="AW222" s="14" t="s">
        <v>32</v>
      </c>
      <c r="AX222" s="14" t="s">
        <v>76</v>
      </c>
      <c r="AY222" s="253" t="s">
        <v>122</v>
      </c>
    </row>
    <row r="223" s="16" customFormat="1">
      <c r="A223" s="16"/>
      <c r="B223" s="269"/>
      <c r="C223" s="270"/>
      <c r="D223" s="234" t="s">
        <v>131</v>
      </c>
      <c r="E223" s="271" t="s">
        <v>1</v>
      </c>
      <c r="F223" s="272" t="s">
        <v>217</v>
      </c>
      <c r="G223" s="270"/>
      <c r="H223" s="273">
        <v>1.7110000000000001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9" t="s">
        <v>131</v>
      </c>
      <c r="AU223" s="279" t="s">
        <v>86</v>
      </c>
      <c r="AV223" s="16" t="s">
        <v>153</v>
      </c>
      <c r="AW223" s="16" t="s">
        <v>32</v>
      </c>
      <c r="AX223" s="16" t="s">
        <v>76</v>
      </c>
      <c r="AY223" s="279" t="s">
        <v>122</v>
      </c>
    </row>
    <row r="224" s="13" customFormat="1">
      <c r="A224" s="13"/>
      <c r="B224" s="232"/>
      <c r="C224" s="233"/>
      <c r="D224" s="234" t="s">
        <v>131</v>
      </c>
      <c r="E224" s="235" t="s">
        <v>1</v>
      </c>
      <c r="F224" s="236" t="s">
        <v>150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131</v>
      </c>
      <c r="AU224" s="242" t="s">
        <v>86</v>
      </c>
      <c r="AV224" s="13" t="s">
        <v>84</v>
      </c>
      <c r="AW224" s="13" t="s">
        <v>32</v>
      </c>
      <c r="AX224" s="13" t="s">
        <v>76</v>
      </c>
      <c r="AY224" s="242" t="s">
        <v>122</v>
      </c>
    </row>
    <row r="225" s="14" customFormat="1">
      <c r="A225" s="14"/>
      <c r="B225" s="243"/>
      <c r="C225" s="244"/>
      <c r="D225" s="234" t="s">
        <v>131</v>
      </c>
      <c r="E225" s="245" t="s">
        <v>1</v>
      </c>
      <c r="F225" s="246" t="s">
        <v>222</v>
      </c>
      <c r="G225" s="244"/>
      <c r="H225" s="247">
        <v>16.844000000000001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131</v>
      </c>
      <c r="AU225" s="253" t="s">
        <v>86</v>
      </c>
      <c r="AV225" s="14" t="s">
        <v>86</v>
      </c>
      <c r="AW225" s="14" t="s">
        <v>32</v>
      </c>
      <c r="AX225" s="14" t="s">
        <v>76</v>
      </c>
      <c r="AY225" s="253" t="s">
        <v>122</v>
      </c>
    </row>
    <row r="226" s="14" customFormat="1">
      <c r="A226" s="14"/>
      <c r="B226" s="243"/>
      <c r="C226" s="244"/>
      <c r="D226" s="234" t="s">
        <v>131</v>
      </c>
      <c r="E226" s="245" t="s">
        <v>1</v>
      </c>
      <c r="F226" s="246" t="s">
        <v>223</v>
      </c>
      <c r="G226" s="244"/>
      <c r="H226" s="247">
        <v>2.2410000000000001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131</v>
      </c>
      <c r="AU226" s="253" t="s">
        <v>86</v>
      </c>
      <c r="AV226" s="14" t="s">
        <v>86</v>
      </c>
      <c r="AW226" s="14" t="s">
        <v>32</v>
      </c>
      <c r="AX226" s="14" t="s">
        <v>76</v>
      </c>
      <c r="AY226" s="253" t="s">
        <v>122</v>
      </c>
    </row>
    <row r="227" s="16" customFormat="1">
      <c r="A227" s="16"/>
      <c r="B227" s="269"/>
      <c r="C227" s="270"/>
      <c r="D227" s="234" t="s">
        <v>131</v>
      </c>
      <c r="E227" s="271" t="s">
        <v>1</v>
      </c>
      <c r="F227" s="272" t="s">
        <v>217</v>
      </c>
      <c r="G227" s="270"/>
      <c r="H227" s="273">
        <v>19.085000000000001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79" t="s">
        <v>131</v>
      </c>
      <c r="AU227" s="279" t="s">
        <v>86</v>
      </c>
      <c r="AV227" s="16" t="s">
        <v>153</v>
      </c>
      <c r="AW227" s="16" t="s">
        <v>32</v>
      </c>
      <c r="AX227" s="16" t="s">
        <v>76</v>
      </c>
      <c r="AY227" s="279" t="s">
        <v>122</v>
      </c>
    </row>
    <row r="228" s="15" customFormat="1">
      <c r="A228" s="15"/>
      <c r="B228" s="254"/>
      <c r="C228" s="255"/>
      <c r="D228" s="234" t="s">
        <v>131</v>
      </c>
      <c r="E228" s="256" t="s">
        <v>1</v>
      </c>
      <c r="F228" s="257" t="s">
        <v>138</v>
      </c>
      <c r="G228" s="255"/>
      <c r="H228" s="258">
        <v>90.067999999999998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131</v>
      </c>
      <c r="AU228" s="264" t="s">
        <v>86</v>
      </c>
      <c r="AV228" s="15" t="s">
        <v>129</v>
      </c>
      <c r="AW228" s="15" t="s">
        <v>32</v>
      </c>
      <c r="AX228" s="15" t="s">
        <v>84</v>
      </c>
      <c r="AY228" s="264" t="s">
        <v>122</v>
      </c>
    </row>
    <row r="229" s="2" customFormat="1" ht="49.05" customHeight="1">
      <c r="A229" s="39"/>
      <c r="B229" s="40"/>
      <c r="C229" s="219" t="s">
        <v>8</v>
      </c>
      <c r="D229" s="219" t="s">
        <v>124</v>
      </c>
      <c r="E229" s="220" t="s">
        <v>224</v>
      </c>
      <c r="F229" s="221" t="s">
        <v>225</v>
      </c>
      <c r="G229" s="222" t="s">
        <v>211</v>
      </c>
      <c r="H229" s="223">
        <v>180.13499999999999</v>
      </c>
      <c r="I229" s="224"/>
      <c r="J229" s="225">
        <f>ROUND(I229*H229,2)</f>
        <v>0</v>
      </c>
      <c r="K229" s="221" t="s">
        <v>128</v>
      </c>
      <c r="L229" s="45"/>
      <c r="M229" s="226" t="s">
        <v>1</v>
      </c>
      <c r="N229" s="227" t="s">
        <v>41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129</v>
      </c>
      <c r="AT229" s="230" t="s">
        <v>124</v>
      </c>
      <c r="AU229" s="230" t="s">
        <v>86</v>
      </c>
      <c r="AY229" s="18" t="s">
        <v>122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0</v>
      </c>
      <c r="BL229" s="18" t="s">
        <v>129</v>
      </c>
      <c r="BM229" s="230" t="s">
        <v>226</v>
      </c>
    </row>
    <row r="230" s="13" customFormat="1">
      <c r="A230" s="13"/>
      <c r="B230" s="232"/>
      <c r="C230" s="233"/>
      <c r="D230" s="234" t="s">
        <v>131</v>
      </c>
      <c r="E230" s="235" t="s">
        <v>1</v>
      </c>
      <c r="F230" s="236" t="s">
        <v>132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131</v>
      </c>
      <c r="AU230" s="242" t="s">
        <v>86</v>
      </c>
      <c r="AV230" s="13" t="s">
        <v>84</v>
      </c>
      <c r="AW230" s="13" t="s">
        <v>32</v>
      </c>
      <c r="AX230" s="13" t="s">
        <v>76</v>
      </c>
      <c r="AY230" s="242" t="s">
        <v>122</v>
      </c>
    </row>
    <row r="231" s="13" customFormat="1">
      <c r="A231" s="13"/>
      <c r="B231" s="232"/>
      <c r="C231" s="233"/>
      <c r="D231" s="234" t="s">
        <v>131</v>
      </c>
      <c r="E231" s="235" t="s">
        <v>1</v>
      </c>
      <c r="F231" s="236" t="s">
        <v>213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131</v>
      </c>
      <c r="AU231" s="242" t="s">
        <v>86</v>
      </c>
      <c r="AV231" s="13" t="s">
        <v>84</v>
      </c>
      <c r="AW231" s="13" t="s">
        <v>32</v>
      </c>
      <c r="AX231" s="13" t="s">
        <v>76</v>
      </c>
      <c r="AY231" s="242" t="s">
        <v>122</v>
      </c>
    </row>
    <row r="232" s="13" customFormat="1">
      <c r="A232" s="13"/>
      <c r="B232" s="232"/>
      <c r="C232" s="233"/>
      <c r="D232" s="234" t="s">
        <v>131</v>
      </c>
      <c r="E232" s="235" t="s">
        <v>1</v>
      </c>
      <c r="F232" s="236" t="s">
        <v>227</v>
      </c>
      <c r="G232" s="233"/>
      <c r="H232" s="235" t="s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131</v>
      </c>
      <c r="AU232" s="242" t="s">
        <v>86</v>
      </c>
      <c r="AV232" s="13" t="s">
        <v>84</v>
      </c>
      <c r="AW232" s="13" t="s">
        <v>32</v>
      </c>
      <c r="AX232" s="13" t="s">
        <v>76</v>
      </c>
      <c r="AY232" s="242" t="s">
        <v>122</v>
      </c>
    </row>
    <row r="233" s="13" customFormat="1">
      <c r="A233" s="13"/>
      <c r="B233" s="232"/>
      <c r="C233" s="233"/>
      <c r="D233" s="234" t="s">
        <v>131</v>
      </c>
      <c r="E233" s="235" t="s">
        <v>1</v>
      </c>
      <c r="F233" s="236" t="s">
        <v>143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131</v>
      </c>
      <c r="AU233" s="242" t="s">
        <v>86</v>
      </c>
      <c r="AV233" s="13" t="s">
        <v>84</v>
      </c>
      <c r="AW233" s="13" t="s">
        <v>32</v>
      </c>
      <c r="AX233" s="13" t="s">
        <v>76</v>
      </c>
      <c r="AY233" s="242" t="s">
        <v>122</v>
      </c>
    </row>
    <row r="234" s="14" customFormat="1">
      <c r="A234" s="14"/>
      <c r="B234" s="243"/>
      <c r="C234" s="244"/>
      <c r="D234" s="234" t="s">
        <v>131</v>
      </c>
      <c r="E234" s="245" t="s">
        <v>1</v>
      </c>
      <c r="F234" s="246" t="s">
        <v>228</v>
      </c>
      <c r="G234" s="244"/>
      <c r="H234" s="247">
        <v>99.079999999999998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131</v>
      </c>
      <c r="AU234" s="253" t="s">
        <v>86</v>
      </c>
      <c r="AV234" s="14" t="s">
        <v>86</v>
      </c>
      <c r="AW234" s="14" t="s">
        <v>32</v>
      </c>
      <c r="AX234" s="14" t="s">
        <v>76</v>
      </c>
      <c r="AY234" s="253" t="s">
        <v>122</v>
      </c>
    </row>
    <row r="235" s="14" customFormat="1">
      <c r="A235" s="14"/>
      <c r="B235" s="243"/>
      <c r="C235" s="244"/>
      <c r="D235" s="234" t="s">
        <v>131</v>
      </c>
      <c r="E235" s="245" t="s">
        <v>1</v>
      </c>
      <c r="F235" s="246" t="s">
        <v>229</v>
      </c>
      <c r="G235" s="244"/>
      <c r="H235" s="247">
        <v>14.289999999999999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131</v>
      </c>
      <c r="AU235" s="253" t="s">
        <v>86</v>
      </c>
      <c r="AV235" s="14" t="s">
        <v>86</v>
      </c>
      <c r="AW235" s="14" t="s">
        <v>32</v>
      </c>
      <c r="AX235" s="14" t="s">
        <v>76</v>
      </c>
      <c r="AY235" s="253" t="s">
        <v>122</v>
      </c>
    </row>
    <row r="236" s="16" customFormat="1">
      <c r="A236" s="16"/>
      <c r="B236" s="269"/>
      <c r="C236" s="270"/>
      <c r="D236" s="234" t="s">
        <v>131</v>
      </c>
      <c r="E236" s="271" t="s">
        <v>1</v>
      </c>
      <c r="F236" s="272" t="s">
        <v>217</v>
      </c>
      <c r="G236" s="270"/>
      <c r="H236" s="273">
        <v>113.37000000000001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79" t="s">
        <v>131</v>
      </c>
      <c r="AU236" s="279" t="s">
        <v>86</v>
      </c>
      <c r="AV236" s="16" t="s">
        <v>153</v>
      </c>
      <c r="AW236" s="16" t="s">
        <v>32</v>
      </c>
      <c r="AX236" s="16" t="s">
        <v>76</v>
      </c>
      <c r="AY236" s="279" t="s">
        <v>122</v>
      </c>
    </row>
    <row r="237" s="13" customFormat="1">
      <c r="A237" s="13"/>
      <c r="B237" s="232"/>
      <c r="C237" s="233"/>
      <c r="D237" s="234" t="s">
        <v>131</v>
      </c>
      <c r="E237" s="235" t="s">
        <v>1</v>
      </c>
      <c r="F237" s="236" t="s">
        <v>134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131</v>
      </c>
      <c r="AU237" s="242" t="s">
        <v>86</v>
      </c>
      <c r="AV237" s="13" t="s">
        <v>84</v>
      </c>
      <c r="AW237" s="13" t="s">
        <v>32</v>
      </c>
      <c r="AX237" s="13" t="s">
        <v>76</v>
      </c>
      <c r="AY237" s="242" t="s">
        <v>122</v>
      </c>
    </row>
    <row r="238" s="14" customFormat="1">
      <c r="A238" s="14"/>
      <c r="B238" s="243"/>
      <c r="C238" s="244"/>
      <c r="D238" s="234" t="s">
        <v>131</v>
      </c>
      <c r="E238" s="245" t="s">
        <v>1</v>
      </c>
      <c r="F238" s="246" t="s">
        <v>230</v>
      </c>
      <c r="G238" s="244"/>
      <c r="H238" s="247">
        <v>22.228000000000002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131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122</v>
      </c>
    </row>
    <row r="239" s="14" customFormat="1">
      <c r="A239" s="14"/>
      <c r="B239" s="243"/>
      <c r="C239" s="244"/>
      <c r="D239" s="234" t="s">
        <v>131</v>
      </c>
      <c r="E239" s="245" t="s">
        <v>1</v>
      </c>
      <c r="F239" s="246" t="s">
        <v>231</v>
      </c>
      <c r="G239" s="244"/>
      <c r="H239" s="247">
        <v>2.9449999999999998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131</v>
      </c>
      <c r="AU239" s="253" t="s">
        <v>86</v>
      </c>
      <c r="AV239" s="14" t="s">
        <v>86</v>
      </c>
      <c r="AW239" s="14" t="s">
        <v>32</v>
      </c>
      <c r="AX239" s="14" t="s">
        <v>76</v>
      </c>
      <c r="AY239" s="253" t="s">
        <v>122</v>
      </c>
    </row>
    <row r="240" s="16" customFormat="1">
      <c r="A240" s="16"/>
      <c r="B240" s="269"/>
      <c r="C240" s="270"/>
      <c r="D240" s="234" t="s">
        <v>131</v>
      </c>
      <c r="E240" s="271" t="s">
        <v>1</v>
      </c>
      <c r="F240" s="272" t="s">
        <v>217</v>
      </c>
      <c r="G240" s="270"/>
      <c r="H240" s="273">
        <v>25.172999999999998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9" t="s">
        <v>131</v>
      </c>
      <c r="AU240" s="279" t="s">
        <v>86</v>
      </c>
      <c r="AV240" s="16" t="s">
        <v>153</v>
      </c>
      <c r="AW240" s="16" t="s">
        <v>32</v>
      </c>
      <c r="AX240" s="16" t="s">
        <v>76</v>
      </c>
      <c r="AY240" s="279" t="s">
        <v>122</v>
      </c>
    </row>
    <row r="241" s="13" customFormat="1">
      <c r="A241" s="13"/>
      <c r="B241" s="232"/>
      <c r="C241" s="233"/>
      <c r="D241" s="234" t="s">
        <v>131</v>
      </c>
      <c r="E241" s="235" t="s">
        <v>1</v>
      </c>
      <c r="F241" s="236" t="s">
        <v>136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131</v>
      </c>
      <c r="AU241" s="242" t="s">
        <v>86</v>
      </c>
      <c r="AV241" s="13" t="s">
        <v>84</v>
      </c>
      <c r="AW241" s="13" t="s">
        <v>32</v>
      </c>
      <c r="AX241" s="13" t="s">
        <v>76</v>
      </c>
      <c r="AY241" s="242" t="s">
        <v>122</v>
      </c>
    </row>
    <row r="242" s="14" customFormat="1">
      <c r="A242" s="14"/>
      <c r="B242" s="243"/>
      <c r="C242" s="244"/>
      <c r="D242" s="234" t="s">
        <v>131</v>
      </c>
      <c r="E242" s="245" t="s">
        <v>1</v>
      </c>
      <c r="F242" s="246" t="s">
        <v>232</v>
      </c>
      <c r="G242" s="244"/>
      <c r="H242" s="247">
        <v>3.032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131</v>
      </c>
      <c r="AU242" s="253" t="s">
        <v>86</v>
      </c>
      <c r="AV242" s="14" t="s">
        <v>86</v>
      </c>
      <c r="AW242" s="14" t="s">
        <v>32</v>
      </c>
      <c r="AX242" s="14" t="s">
        <v>76</v>
      </c>
      <c r="AY242" s="253" t="s">
        <v>122</v>
      </c>
    </row>
    <row r="243" s="14" customFormat="1">
      <c r="A243" s="14"/>
      <c r="B243" s="243"/>
      <c r="C243" s="244"/>
      <c r="D243" s="234" t="s">
        <v>131</v>
      </c>
      <c r="E243" s="245" t="s">
        <v>1</v>
      </c>
      <c r="F243" s="246" t="s">
        <v>233</v>
      </c>
      <c r="G243" s="244"/>
      <c r="H243" s="247">
        <v>0.39000000000000001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131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122</v>
      </c>
    </row>
    <row r="244" s="16" customFormat="1">
      <c r="A244" s="16"/>
      <c r="B244" s="269"/>
      <c r="C244" s="270"/>
      <c r="D244" s="234" t="s">
        <v>131</v>
      </c>
      <c r="E244" s="271" t="s">
        <v>1</v>
      </c>
      <c r="F244" s="272" t="s">
        <v>217</v>
      </c>
      <c r="G244" s="270"/>
      <c r="H244" s="273">
        <v>3.4220000000000002</v>
      </c>
      <c r="I244" s="274"/>
      <c r="J244" s="270"/>
      <c r="K244" s="270"/>
      <c r="L244" s="275"/>
      <c r="M244" s="276"/>
      <c r="N244" s="277"/>
      <c r="O244" s="277"/>
      <c r="P244" s="277"/>
      <c r="Q244" s="277"/>
      <c r="R244" s="277"/>
      <c r="S244" s="277"/>
      <c r="T244" s="278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9" t="s">
        <v>131</v>
      </c>
      <c r="AU244" s="279" t="s">
        <v>86</v>
      </c>
      <c r="AV244" s="16" t="s">
        <v>153</v>
      </c>
      <c r="AW244" s="16" t="s">
        <v>32</v>
      </c>
      <c r="AX244" s="16" t="s">
        <v>76</v>
      </c>
      <c r="AY244" s="279" t="s">
        <v>122</v>
      </c>
    </row>
    <row r="245" s="13" customFormat="1">
      <c r="A245" s="13"/>
      <c r="B245" s="232"/>
      <c r="C245" s="233"/>
      <c r="D245" s="234" t="s">
        <v>131</v>
      </c>
      <c r="E245" s="235" t="s">
        <v>1</v>
      </c>
      <c r="F245" s="236" t="s">
        <v>150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131</v>
      </c>
      <c r="AU245" s="242" t="s">
        <v>86</v>
      </c>
      <c r="AV245" s="13" t="s">
        <v>84</v>
      </c>
      <c r="AW245" s="13" t="s">
        <v>32</v>
      </c>
      <c r="AX245" s="13" t="s">
        <v>76</v>
      </c>
      <c r="AY245" s="242" t="s">
        <v>122</v>
      </c>
    </row>
    <row r="246" s="14" customFormat="1">
      <c r="A246" s="14"/>
      <c r="B246" s="243"/>
      <c r="C246" s="244"/>
      <c r="D246" s="234" t="s">
        <v>131</v>
      </c>
      <c r="E246" s="245" t="s">
        <v>1</v>
      </c>
      <c r="F246" s="246" t="s">
        <v>234</v>
      </c>
      <c r="G246" s="244"/>
      <c r="H246" s="247">
        <v>33.688000000000002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131</v>
      </c>
      <c r="AU246" s="253" t="s">
        <v>86</v>
      </c>
      <c r="AV246" s="14" t="s">
        <v>86</v>
      </c>
      <c r="AW246" s="14" t="s">
        <v>32</v>
      </c>
      <c r="AX246" s="14" t="s">
        <v>76</v>
      </c>
      <c r="AY246" s="253" t="s">
        <v>122</v>
      </c>
    </row>
    <row r="247" s="14" customFormat="1">
      <c r="A247" s="14"/>
      <c r="B247" s="243"/>
      <c r="C247" s="244"/>
      <c r="D247" s="234" t="s">
        <v>131</v>
      </c>
      <c r="E247" s="245" t="s">
        <v>1</v>
      </c>
      <c r="F247" s="246" t="s">
        <v>235</v>
      </c>
      <c r="G247" s="244"/>
      <c r="H247" s="247">
        <v>4.4820000000000002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131</v>
      </c>
      <c r="AU247" s="253" t="s">
        <v>86</v>
      </c>
      <c r="AV247" s="14" t="s">
        <v>86</v>
      </c>
      <c r="AW247" s="14" t="s">
        <v>32</v>
      </c>
      <c r="AX247" s="14" t="s">
        <v>76</v>
      </c>
      <c r="AY247" s="253" t="s">
        <v>122</v>
      </c>
    </row>
    <row r="248" s="16" customFormat="1">
      <c r="A248" s="16"/>
      <c r="B248" s="269"/>
      <c r="C248" s="270"/>
      <c r="D248" s="234" t="s">
        <v>131</v>
      </c>
      <c r="E248" s="271" t="s">
        <v>1</v>
      </c>
      <c r="F248" s="272" t="s">
        <v>217</v>
      </c>
      <c r="G248" s="270"/>
      <c r="H248" s="273">
        <v>38.170000000000002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9" t="s">
        <v>131</v>
      </c>
      <c r="AU248" s="279" t="s">
        <v>86</v>
      </c>
      <c r="AV248" s="16" t="s">
        <v>153</v>
      </c>
      <c r="AW248" s="16" t="s">
        <v>32</v>
      </c>
      <c r="AX248" s="16" t="s">
        <v>76</v>
      </c>
      <c r="AY248" s="279" t="s">
        <v>122</v>
      </c>
    </row>
    <row r="249" s="15" customFormat="1">
      <c r="A249" s="15"/>
      <c r="B249" s="254"/>
      <c r="C249" s="255"/>
      <c r="D249" s="234" t="s">
        <v>131</v>
      </c>
      <c r="E249" s="256" t="s">
        <v>1</v>
      </c>
      <c r="F249" s="257" t="s">
        <v>138</v>
      </c>
      <c r="G249" s="255"/>
      <c r="H249" s="258">
        <v>180.13499999999999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131</v>
      </c>
      <c r="AU249" s="264" t="s">
        <v>86</v>
      </c>
      <c r="AV249" s="15" t="s">
        <v>129</v>
      </c>
      <c r="AW249" s="15" t="s">
        <v>32</v>
      </c>
      <c r="AX249" s="15" t="s">
        <v>84</v>
      </c>
      <c r="AY249" s="264" t="s">
        <v>122</v>
      </c>
    </row>
    <row r="250" s="2" customFormat="1" ht="49.05" customHeight="1">
      <c r="A250" s="39"/>
      <c r="B250" s="40"/>
      <c r="C250" s="219" t="s">
        <v>236</v>
      </c>
      <c r="D250" s="219" t="s">
        <v>124</v>
      </c>
      <c r="E250" s="220" t="s">
        <v>237</v>
      </c>
      <c r="F250" s="221" t="s">
        <v>238</v>
      </c>
      <c r="G250" s="222" t="s">
        <v>211</v>
      </c>
      <c r="H250" s="223">
        <v>180.13499999999999</v>
      </c>
      <c r="I250" s="224"/>
      <c r="J250" s="225">
        <f>ROUND(I250*H250,2)</f>
        <v>0</v>
      </c>
      <c r="K250" s="221" t="s">
        <v>128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129</v>
      </c>
      <c r="AT250" s="230" t="s">
        <v>124</v>
      </c>
      <c r="AU250" s="230" t="s">
        <v>86</v>
      </c>
      <c r="AY250" s="18" t="s">
        <v>122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129</v>
      </c>
      <c r="BM250" s="230" t="s">
        <v>239</v>
      </c>
    </row>
    <row r="251" s="13" customFormat="1">
      <c r="A251" s="13"/>
      <c r="B251" s="232"/>
      <c r="C251" s="233"/>
      <c r="D251" s="234" t="s">
        <v>131</v>
      </c>
      <c r="E251" s="235" t="s">
        <v>1</v>
      </c>
      <c r="F251" s="236" t="s">
        <v>132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131</v>
      </c>
      <c r="AU251" s="242" t="s">
        <v>86</v>
      </c>
      <c r="AV251" s="13" t="s">
        <v>84</v>
      </c>
      <c r="AW251" s="13" t="s">
        <v>32</v>
      </c>
      <c r="AX251" s="13" t="s">
        <v>76</v>
      </c>
      <c r="AY251" s="242" t="s">
        <v>122</v>
      </c>
    </row>
    <row r="252" s="13" customFormat="1">
      <c r="A252" s="13"/>
      <c r="B252" s="232"/>
      <c r="C252" s="233"/>
      <c r="D252" s="234" t="s">
        <v>131</v>
      </c>
      <c r="E252" s="235" t="s">
        <v>1</v>
      </c>
      <c r="F252" s="236" t="s">
        <v>213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131</v>
      </c>
      <c r="AU252" s="242" t="s">
        <v>86</v>
      </c>
      <c r="AV252" s="13" t="s">
        <v>84</v>
      </c>
      <c r="AW252" s="13" t="s">
        <v>32</v>
      </c>
      <c r="AX252" s="13" t="s">
        <v>76</v>
      </c>
      <c r="AY252" s="242" t="s">
        <v>122</v>
      </c>
    </row>
    <row r="253" s="13" customFormat="1">
      <c r="A253" s="13"/>
      <c r="B253" s="232"/>
      <c r="C253" s="233"/>
      <c r="D253" s="234" t="s">
        <v>131</v>
      </c>
      <c r="E253" s="235" t="s">
        <v>1</v>
      </c>
      <c r="F253" s="236" t="s">
        <v>227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131</v>
      </c>
      <c r="AU253" s="242" t="s">
        <v>86</v>
      </c>
      <c r="AV253" s="13" t="s">
        <v>84</v>
      </c>
      <c r="AW253" s="13" t="s">
        <v>32</v>
      </c>
      <c r="AX253" s="13" t="s">
        <v>76</v>
      </c>
      <c r="AY253" s="242" t="s">
        <v>122</v>
      </c>
    </row>
    <row r="254" s="13" customFormat="1">
      <c r="A254" s="13"/>
      <c r="B254" s="232"/>
      <c r="C254" s="233"/>
      <c r="D254" s="234" t="s">
        <v>131</v>
      </c>
      <c r="E254" s="235" t="s">
        <v>1</v>
      </c>
      <c r="F254" s="236" t="s">
        <v>143</v>
      </c>
      <c r="G254" s="233"/>
      <c r="H254" s="235" t="s">
        <v>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131</v>
      </c>
      <c r="AU254" s="242" t="s">
        <v>86</v>
      </c>
      <c r="AV254" s="13" t="s">
        <v>84</v>
      </c>
      <c r="AW254" s="13" t="s">
        <v>32</v>
      </c>
      <c r="AX254" s="13" t="s">
        <v>76</v>
      </c>
      <c r="AY254" s="242" t="s">
        <v>122</v>
      </c>
    </row>
    <row r="255" s="14" customFormat="1">
      <c r="A255" s="14"/>
      <c r="B255" s="243"/>
      <c r="C255" s="244"/>
      <c r="D255" s="234" t="s">
        <v>131</v>
      </c>
      <c r="E255" s="245" t="s">
        <v>1</v>
      </c>
      <c r="F255" s="246" t="s">
        <v>228</v>
      </c>
      <c r="G255" s="244"/>
      <c r="H255" s="247">
        <v>99.079999999999998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131</v>
      </c>
      <c r="AU255" s="253" t="s">
        <v>86</v>
      </c>
      <c r="AV255" s="14" t="s">
        <v>86</v>
      </c>
      <c r="AW255" s="14" t="s">
        <v>32</v>
      </c>
      <c r="AX255" s="14" t="s">
        <v>76</v>
      </c>
      <c r="AY255" s="253" t="s">
        <v>122</v>
      </c>
    </row>
    <row r="256" s="14" customFormat="1">
      <c r="A256" s="14"/>
      <c r="B256" s="243"/>
      <c r="C256" s="244"/>
      <c r="D256" s="234" t="s">
        <v>131</v>
      </c>
      <c r="E256" s="245" t="s">
        <v>1</v>
      </c>
      <c r="F256" s="246" t="s">
        <v>229</v>
      </c>
      <c r="G256" s="244"/>
      <c r="H256" s="247">
        <v>14.289999999999999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131</v>
      </c>
      <c r="AU256" s="253" t="s">
        <v>86</v>
      </c>
      <c r="AV256" s="14" t="s">
        <v>86</v>
      </c>
      <c r="AW256" s="14" t="s">
        <v>32</v>
      </c>
      <c r="AX256" s="14" t="s">
        <v>76</v>
      </c>
      <c r="AY256" s="253" t="s">
        <v>122</v>
      </c>
    </row>
    <row r="257" s="16" customFormat="1">
      <c r="A257" s="16"/>
      <c r="B257" s="269"/>
      <c r="C257" s="270"/>
      <c r="D257" s="234" t="s">
        <v>131</v>
      </c>
      <c r="E257" s="271" t="s">
        <v>1</v>
      </c>
      <c r="F257" s="272" t="s">
        <v>217</v>
      </c>
      <c r="G257" s="270"/>
      <c r="H257" s="273">
        <v>113.37000000000001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9" t="s">
        <v>131</v>
      </c>
      <c r="AU257" s="279" t="s">
        <v>86</v>
      </c>
      <c r="AV257" s="16" t="s">
        <v>153</v>
      </c>
      <c r="AW257" s="16" t="s">
        <v>32</v>
      </c>
      <c r="AX257" s="16" t="s">
        <v>76</v>
      </c>
      <c r="AY257" s="279" t="s">
        <v>122</v>
      </c>
    </row>
    <row r="258" s="13" customFormat="1">
      <c r="A258" s="13"/>
      <c r="B258" s="232"/>
      <c r="C258" s="233"/>
      <c r="D258" s="234" t="s">
        <v>131</v>
      </c>
      <c r="E258" s="235" t="s">
        <v>1</v>
      </c>
      <c r="F258" s="236" t="s">
        <v>134</v>
      </c>
      <c r="G258" s="233"/>
      <c r="H258" s="235" t="s">
        <v>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131</v>
      </c>
      <c r="AU258" s="242" t="s">
        <v>86</v>
      </c>
      <c r="AV258" s="13" t="s">
        <v>84</v>
      </c>
      <c r="AW258" s="13" t="s">
        <v>32</v>
      </c>
      <c r="AX258" s="13" t="s">
        <v>76</v>
      </c>
      <c r="AY258" s="242" t="s">
        <v>122</v>
      </c>
    </row>
    <row r="259" s="14" customFormat="1">
      <c r="A259" s="14"/>
      <c r="B259" s="243"/>
      <c r="C259" s="244"/>
      <c r="D259" s="234" t="s">
        <v>131</v>
      </c>
      <c r="E259" s="245" t="s">
        <v>1</v>
      </c>
      <c r="F259" s="246" t="s">
        <v>230</v>
      </c>
      <c r="G259" s="244"/>
      <c r="H259" s="247">
        <v>22.228000000000002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131</v>
      </c>
      <c r="AU259" s="253" t="s">
        <v>86</v>
      </c>
      <c r="AV259" s="14" t="s">
        <v>86</v>
      </c>
      <c r="AW259" s="14" t="s">
        <v>32</v>
      </c>
      <c r="AX259" s="14" t="s">
        <v>76</v>
      </c>
      <c r="AY259" s="253" t="s">
        <v>122</v>
      </c>
    </row>
    <row r="260" s="14" customFormat="1">
      <c r="A260" s="14"/>
      <c r="B260" s="243"/>
      <c r="C260" s="244"/>
      <c r="D260" s="234" t="s">
        <v>131</v>
      </c>
      <c r="E260" s="245" t="s">
        <v>1</v>
      </c>
      <c r="F260" s="246" t="s">
        <v>231</v>
      </c>
      <c r="G260" s="244"/>
      <c r="H260" s="247">
        <v>2.9449999999999998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131</v>
      </c>
      <c r="AU260" s="253" t="s">
        <v>86</v>
      </c>
      <c r="AV260" s="14" t="s">
        <v>86</v>
      </c>
      <c r="AW260" s="14" t="s">
        <v>32</v>
      </c>
      <c r="AX260" s="14" t="s">
        <v>76</v>
      </c>
      <c r="AY260" s="253" t="s">
        <v>122</v>
      </c>
    </row>
    <row r="261" s="16" customFormat="1">
      <c r="A261" s="16"/>
      <c r="B261" s="269"/>
      <c r="C261" s="270"/>
      <c r="D261" s="234" t="s">
        <v>131</v>
      </c>
      <c r="E261" s="271" t="s">
        <v>1</v>
      </c>
      <c r="F261" s="272" t="s">
        <v>217</v>
      </c>
      <c r="G261" s="270"/>
      <c r="H261" s="273">
        <v>25.172999999999998</v>
      </c>
      <c r="I261" s="274"/>
      <c r="J261" s="270"/>
      <c r="K261" s="270"/>
      <c r="L261" s="275"/>
      <c r="M261" s="276"/>
      <c r="N261" s="277"/>
      <c r="O261" s="277"/>
      <c r="P261" s="277"/>
      <c r="Q261" s="277"/>
      <c r="R261" s="277"/>
      <c r="S261" s="277"/>
      <c r="T261" s="278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9" t="s">
        <v>131</v>
      </c>
      <c r="AU261" s="279" t="s">
        <v>86</v>
      </c>
      <c r="AV261" s="16" t="s">
        <v>153</v>
      </c>
      <c r="AW261" s="16" t="s">
        <v>32</v>
      </c>
      <c r="AX261" s="16" t="s">
        <v>76</v>
      </c>
      <c r="AY261" s="279" t="s">
        <v>122</v>
      </c>
    </row>
    <row r="262" s="13" customFormat="1">
      <c r="A262" s="13"/>
      <c r="B262" s="232"/>
      <c r="C262" s="233"/>
      <c r="D262" s="234" t="s">
        <v>131</v>
      </c>
      <c r="E262" s="235" t="s">
        <v>1</v>
      </c>
      <c r="F262" s="236" t="s">
        <v>136</v>
      </c>
      <c r="G262" s="233"/>
      <c r="H262" s="235" t="s">
        <v>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131</v>
      </c>
      <c r="AU262" s="242" t="s">
        <v>86</v>
      </c>
      <c r="AV262" s="13" t="s">
        <v>84</v>
      </c>
      <c r="AW262" s="13" t="s">
        <v>32</v>
      </c>
      <c r="AX262" s="13" t="s">
        <v>76</v>
      </c>
      <c r="AY262" s="242" t="s">
        <v>122</v>
      </c>
    </row>
    <row r="263" s="14" customFormat="1">
      <c r="A263" s="14"/>
      <c r="B263" s="243"/>
      <c r="C263" s="244"/>
      <c r="D263" s="234" t="s">
        <v>131</v>
      </c>
      <c r="E263" s="245" t="s">
        <v>1</v>
      </c>
      <c r="F263" s="246" t="s">
        <v>232</v>
      </c>
      <c r="G263" s="244"/>
      <c r="H263" s="247">
        <v>3.032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131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122</v>
      </c>
    </row>
    <row r="264" s="14" customFormat="1">
      <c r="A264" s="14"/>
      <c r="B264" s="243"/>
      <c r="C264" s="244"/>
      <c r="D264" s="234" t="s">
        <v>131</v>
      </c>
      <c r="E264" s="245" t="s">
        <v>1</v>
      </c>
      <c r="F264" s="246" t="s">
        <v>233</v>
      </c>
      <c r="G264" s="244"/>
      <c r="H264" s="247">
        <v>0.39000000000000001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131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122</v>
      </c>
    </row>
    <row r="265" s="16" customFormat="1">
      <c r="A265" s="16"/>
      <c r="B265" s="269"/>
      <c r="C265" s="270"/>
      <c r="D265" s="234" t="s">
        <v>131</v>
      </c>
      <c r="E265" s="271" t="s">
        <v>1</v>
      </c>
      <c r="F265" s="272" t="s">
        <v>217</v>
      </c>
      <c r="G265" s="270"/>
      <c r="H265" s="273">
        <v>3.4220000000000002</v>
      </c>
      <c r="I265" s="274"/>
      <c r="J265" s="270"/>
      <c r="K265" s="270"/>
      <c r="L265" s="275"/>
      <c r="M265" s="276"/>
      <c r="N265" s="277"/>
      <c r="O265" s="277"/>
      <c r="P265" s="277"/>
      <c r="Q265" s="277"/>
      <c r="R265" s="277"/>
      <c r="S265" s="277"/>
      <c r="T265" s="278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9" t="s">
        <v>131</v>
      </c>
      <c r="AU265" s="279" t="s">
        <v>86</v>
      </c>
      <c r="AV265" s="16" t="s">
        <v>153</v>
      </c>
      <c r="AW265" s="16" t="s">
        <v>32</v>
      </c>
      <c r="AX265" s="16" t="s">
        <v>76</v>
      </c>
      <c r="AY265" s="279" t="s">
        <v>122</v>
      </c>
    </row>
    <row r="266" s="13" customFormat="1">
      <c r="A266" s="13"/>
      <c r="B266" s="232"/>
      <c r="C266" s="233"/>
      <c r="D266" s="234" t="s">
        <v>131</v>
      </c>
      <c r="E266" s="235" t="s">
        <v>1</v>
      </c>
      <c r="F266" s="236" t="s">
        <v>150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131</v>
      </c>
      <c r="AU266" s="242" t="s">
        <v>86</v>
      </c>
      <c r="AV266" s="13" t="s">
        <v>84</v>
      </c>
      <c r="AW266" s="13" t="s">
        <v>32</v>
      </c>
      <c r="AX266" s="13" t="s">
        <v>76</v>
      </c>
      <c r="AY266" s="242" t="s">
        <v>122</v>
      </c>
    </row>
    <row r="267" s="14" customFormat="1">
      <c r="A267" s="14"/>
      <c r="B267" s="243"/>
      <c r="C267" s="244"/>
      <c r="D267" s="234" t="s">
        <v>131</v>
      </c>
      <c r="E267" s="245" t="s">
        <v>1</v>
      </c>
      <c r="F267" s="246" t="s">
        <v>234</v>
      </c>
      <c r="G267" s="244"/>
      <c r="H267" s="247">
        <v>33.688000000000002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131</v>
      </c>
      <c r="AU267" s="253" t="s">
        <v>86</v>
      </c>
      <c r="AV267" s="14" t="s">
        <v>86</v>
      </c>
      <c r="AW267" s="14" t="s">
        <v>32</v>
      </c>
      <c r="AX267" s="14" t="s">
        <v>76</v>
      </c>
      <c r="AY267" s="253" t="s">
        <v>122</v>
      </c>
    </row>
    <row r="268" s="14" customFormat="1">
      <c r="A268" s="14"/>
      <c r="B268" s="243"/>
      <c r="C268" s="244"/>
      <c r="D268" s="234" t="s">
        <v>131</v>
      </c>
      <c r="E268" s="245" t="s">
        <v>1</v>
      </c>
      <c r="F268" s="246" t="s">
        <v>235</v>
      </c>
      <c r="G268" s="244"/>
      <c r="H268" s="247">
        <v>4.4820000000000002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131</v>
      </c>
      <c r="AU268" s="253" t="s">
        <v>86</v>
      </c>
      <c r="AV268" s="14" t="s">
        <v>86</v>
      </c>
      <c r="AW268" s="14" t="s">
        <v>32</v>
      </c>
      <c r="AX268" s="14" t="s">
        <v>76</v>
      </c>
      <c r="AY268" s="253" t="s">
        <v>122</v>
      </c>
    </row>
    <row r="269" s="16" customFormat="1">
      <c r="A269" s="16"/>
      <c r="B269" s="269"/>
      <c r="C269" s="270"/>
      <c r="D269" s="234" t="s">
        <v>131</v>
      </c>
      <c r="E269" s="271" t="s">
        <v>1</v>
      </c>
      <c r="F269" s="272" t="s">
        <v>217</v>
      </c>
      <c r="G269" s="270"/>
      <c r="H269" s="273">
        <v>38.170000000000002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9" t="s">
        <v>131</v>
      </c>
      <c r="AU269" s="279" t="s">
        <v>86</v>
      </c>
      <c r="AV269" s="16" t="s">
        <v>153</v>
      </c>
      <c r="AW269" s="16" t="s">
        <v>32</v>
      </c>
      <c r="AX269" s="16" t="s">
        <v>76</v>
      </c>
      <c r="AY269" s="279" t="s">
        <v>122</v>
      </c>
    </row>
    <row r="270" s="15" customFormat="1">
      <c r="A270" s="15"/>
      <c r="B270" s="254"/>
      <c r="C270" s="255"/>
      <c r="D270" s="234" t="s">
        <v>131</v>
      </c>
      <c r="E270" s="256" t="s">
        <v>1</v>
      </c>
      <c r="F270" s="257" t="s">
        <v>138</v>
      </c>
      <c r="G270" s="255"/>
      <c r="H270" s="258">
        <v>180.13499999999999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131</v>
      </c>
      <c r="AU270" s="264" t="s">
        <v>86</v>
      </c>
      <c r="AV270" s="15" t="s">
        <v>129</v>
      </c>
      <c r="AW270" s="15" t="s">
        <v>32</v>
      </c>
      <c r="AX270" s="15" t="s">
        <v>84</v>
      </c>
      <c r="AY270" s="264" t="s">
        <v>122</v>
      </c>
    </row>
    <row r="271" s="2" customFormat="1" ht="37.8" customHeight="1">
      <c r="A271" s="39"/>
      <c r="B271" s="40"/>
      <c r="C271" s="219" t="s">
        <v>240</v>
      </c>
      <c r="D271" s="219" t="s">
        <v>124</v>
      </c>
      <c r="E271" s="220" t="s">
        <v>241</v>
      </c>
      <c r="F271" s="221" t="s">
        <v>242</v>
      </c>
      <c r="G271" s="222" t="s">
        <v>211</v>
      </c>
      <c r="H271" s="223">
        <v>19.440000000000001</v>
      </c>
      <c r="I271" s="224"/>
      <c r="J271" s="225">
        <f>ROUND(I271*H271,2)</f>
        <v>0</v>
      </c>
      <c r="K271" s="221" t="s">
        <v>128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129</v>
      </c>
      <c r="AT271" s="230" t="s">
        <v>124</v>
      </c>
      <c r="AU271" s="230" t="s">
        <v>86</v>
      </c>
      <c r="AY271" s="18" t="s">
        <v>122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129</v>
      </c>
      <c r="BM271" s="230" t="s">
        <v>243</v>
      </c>
    </row>
    <row r="272" s="14" customFormat="1">
      <c r="A272" s="14"/>
      <c r="B272" s="243"/>
      <c r="C272" s="244"/>
      <c r="D272" s="234" t="s">
        <v>131</v>
      </c>
      <c r="E272" s="245" t="s">
        <v>1</v>
      </c>
      <c r="F272" s="246" t="s">
        <v>244</v>
      </c>
      <c r="G272" s="244"/>
      <c r="H272" s="247">
        <v>9.5399999999999991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131</v>
      </c>
      <c r="AU272" s="253" t="s">
        <v>86</v>
      </c>
      <c r="AV272" s="14" t="s">
        <v>86</v>
      </c>
      <c r="AW272" s="14" t="s">
        <v>32</v>
      </c>
      <c r="AX272" s="14" t="s">
        <v>76</v>
      </c>
      <c r="AY272" s="253" t="s">
        <v>122</v>
      </c>
    </row>
    <row r="273" s="14" customFormat="1">
      <c r="A273" s="14"/>
      <c r="B273" s="243"/>
      <c r="C273" s="244"/>
      <c r="D273" s="234" t="s">
        <v>131</v>
      </c>
      <c r="E273" s="245" t="s">
        <v>1</v>
      </c>
      <c r="F273" s="246" t="s">
        <v>245</v>
      </c>
      <c r="G273" s="244"/>
      <c r="H273" s="247">
        <v>9.9000000000000004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131</v>
      </c>
      <c r="AU273" s="253" t="s">
        <v>86</v>
      </c>
      <c r="AV273" s="14" t="s">
        <v>86</v>
      </c>
      <c r="AW273" s="14" t="s">
        <v>32</v>
      </c>
      <c r="AX273" s="14" t="s">
        <v>76</v>
      </c>
      <c r="AY273" s="253" t="s">
        <v>122</v>
      </c>
    </row>
    <row r="274" s="15" customFormat="1">
      <c r="A274" s="15"/>
      <c r="B274" s="254"/>
      <c r="C274" s="255"/>
      <c r="D274" s="234" t="s">
        <v>131</v>
      </c>
      <c r="E274" s="256" t="s">
        <v>1</v>
      </c>
      <c r="F274" s="257" t="s">
        <v>138</v>
      </c>
      <c r="G274" s="255"/>
      <c r="H274" s="258">
        <v>19.440000000000001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131</v>
      </c>
      <c r="AU274" s="264" t="s">
        <v>86</v>
      </c>
      <c r="AV274" s="15" t="s">
        <v>129</v>
      </c>
      <c r="AW274" s="15" t="s">
        <v>32</v>
      </c>
      <c r="AX274" s="15" t="s">
        <v>84</v>
      </c>
      <c r="AY274" s="264" t="s">
        <v>122</v>
      </c>
    </row>
    <row r="275" s="2" customFormat="1" ht="37.8" customHeight="1">
      <c r="A275" s="39"/>
      <c r="B275" s="40"/>
      <c r="C275" s="219" t="s">
        <v>246</v>
      </c>
      <c r="D275" s="219" t="s">
        <v>124</v>
      </c>
      <c r="E275" s="220" t="s">
        <v>247</v>
      </c>
      <c r="F275" s="221" t="s">
        <v>248</v>
      </c>
      <c r="G275" s="222" t="s">
        <v>127</v>
      </c>
      <c r="H275" s="223">
        <v>1078.02</v>
      </c>
      <c r="I275" s="224"/>
      <c r="J275" s="225">
        <f>ROUND(I275*H275,2)</f>
        <v>0</v>
      </c>
      <c r="K275" s="221" t="s">
        <v>128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0.00058</v>
      </c>
      <c r="R275" s="228">
        <f>Q275*H275</f>
        <v>0.62525160000000002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129</v>
      </c>
      <c r="AT275" s="230" t="s">
        <v>124</v>
      </c>
      <c r="AU275" s="230" t="s">
        <v>86</v>
      </c>
      <c r="AY275" s="18" t="s">
        <v>122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129</v>
      </c>
      <c r="BM275" s="230" t="s">
        <v>249</v>
      </c>
    </row>
    <row r="276" s="13" customFormat="1">
      <c r="A276" s="13"/>
      <c r="B276" s="232"/>
      <c r="C276" s="233"/>
      <c r="D276" s="234" t="s">
        <v>131</v>
      </c>
      <c r="E276" s="235" t="s">
        <v>1</v>
      </c>
      <c r="F276" s="236" t="s">
        <v>132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131</v>
      </c>
      <c r="AU276" s="242" t="s">
        <v>86</v>
      </c>
      <c r="AV276" s="13" t="s">
        <v>84</v>
      </c>
      <c r="AW276" s="13" t="s">
        <v>32</v>
      </c>
      <c r="AX276" s="13" t="s">
        <v>76</v>
      </c>
      <c r="AY276" s="242" t="s">
        <v>122</v>
      </c>
    </row>
    <row r="277" s="13" customFormat="1">
      <c r="A277" s="13"/>
      <c r="B277" s="232"/>
      <c r="C277" s="233"/>
      <c r="D277" s="234" t="s">
        <v>131</v>
      </c>
      <c r="E277" s="235" t="s">
        <v>1</v>
      </c>
      <c r="F277" s="236" t="s">
        <v>213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131</v>
      </c>
      <c r="AU277" s="242" t="s">
        <v>86</v>
      </c>
      <c r="AV277" s="13" t="s">
        <v>84</v>
      </c>
      <c r="AW277" s="13" t="s">
        <v>32</v>
      </c>
      <c r="AX277" s="13" t="s">
        <v>76</v>
      </c>
      <c r="AY277" s="242" t="s">
        <v>122</v>
      </c>
    </row>
    <row r="278" s="14" customFormat="1">
      <c r="A278" s="14"/>
      <c r="B278" s="243"/>
      <c r="C278" s="244"/>
      <c r="D278" s="234" t="s">
        <v>131</v>
      </c>
      <c r="E278" s="245" t="s">
        <v>1</v>
      </c>
      <c r="F278" s="246" t="s">
        <v>250</v>
      </c>
      <c r="G278" s="244"/>
      <c r="H278" s="247">
        <v>685.94000000000005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131</v>
      </c>
      <c r="AU278" s="253" t="s">
        <v>86</v>
      </c>
      <c r="AV278" s="14" t="s">
        <v>86</v>
      </c>
      <c r="AW278" s="14" t="s">
        <v>32</v>
      </c>
      <c r="AX278" s="14" t="s">
        <v>76</v>
      </c>
      <c r="AY278" s="253" t="s">
        <v>122</v>
      </c>
    </row>
    <row r="279" s="14" customFormat="1">
      <c r="A279" s="14"/>
      <c r="B279" s="243"/>
      <c r="C279" s="244"/>
      <c r="D279" s="234" t="s">
        <v>131</v>
      </c>
      <c r="E279" s="245" t="s">
        <v>1</v>
      </c>
      <c r="F279" s="246" t="s">
        <v>251</v>
      </c>
      <c r="G279" s="244"/>
      <c r="H279" s="247">
        <v>147.56999999999999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131</v>
      </c>
      <c r="AU279" s="253" t="s">
        <v>86</v>
      </c>
      <c r="AV279" s="14" t="s">
        <v>86</v>
      </c>
      <c r="AW279" s="14" t="s">
        <v>32</v>
      </c>
      <c r="AX279" s="14" t="s">
        <v>76</v>
      </c>
      <c r="AY279" s="253" t="s">
        <v>122</v>
      </c>
    </row>
    <row r="280" s="14" customFormat="1">
      <c r="A280" s="14"/>
      <c r="B280" s="243"/>
      <c r="C280" s="244"/>
      <c r="D280" s="234" t="s">
        <v>131</v>
      </c>
      <c r="E280" s="245" t="s">
        <v>1</v>
      </c>
      <c r="F280" s="246" t="s">
        <v>252</v>
      </c>
      <c r="G280" s="244"/>
      <c r="H280" s="247">
        <v>20.41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131</v>
      </c>
      <c r="AU280" s="253" t="s">
        <v>86</v>
      </c>
      <c r="AV280" s="14" t="s">
        <v>86</v>
      </c>
      <c r="AW280" s="14" t="s">
        <v>32</v>
      </c>
      <c r="AX280" s="14" t="s">
        <v>76</v>
      </c>
      <c r="AY280" s="253" t="s">
        <v>122</v>
      </c>
    </row>
    <row r="281" s="14" customFormat="1">
      <c r="A281" s="14"/>
      <c r="B281" s="243"/>
      <c r="C281" s="244"/>
      <c r="D281" s="234" t="s">
        <v>131</v>
      </c>
      <c r="E281" s="245" t="s">
        <v>1</v>
      </c>
      <c r="F281" s="246" t="s">
        <v>253</v>
      </c>
      <c r="G281" s="244"/>
      <c r="H281" s="247">
        <v>224.09999999999999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131</v>
      </c>
      <c r="AU281" s="253" t="s">
        <v>86</v>
      </c>
      <c r="AV281" s="14" t="s">
        <v>86</v>
      </c>
      <c r="AW281" s="14" t="s">
        <v>32</v>
      </c>
      <c r="AX281" s="14" t="s">
        <v>76</v>
      </c>
      <c r="AY281" s="253" t="s">
        <v>122</v>
      </c>
    </row>
    <row r="282" s="15" customFormat="1">
      <c r="A282" s="15"/>
      <c r="B282" s="254"/>
      <c r="C282" s="255"/>
      <c r="D282" s="234" t="s">
        <v>131</v>
      </c>
      <c r="E282" s="256" t="s">
        <v>1</v>
      </c>
      <c r="F282" s="257" t="s">
        <v>138</v>
      </c>
      <c r="G282" s="255"/>
      <c r="H282" s="258">
        <v>1078.02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131</v>
      </c>
      <c r="AU282" s="264" t="s">
        <v>86</v>
      </c>
      <c r="AV282" s="15" t="s">
        <v>129</v>
      </c>
      <c r="AW282" s="15" t="s">
        <v>32</v>
      </c>
      <c r="AX282" s="15" t="s">
        <v>84</v>
      </c>
      <c r="AY282" s="264" t="s">
        <v>122</v>
      </c>
    </row>
    <row r="283" s="2" customFormat="1" ht="37.8" customHeight="1">
      <c r="A283" s="39"/>
      <c r="B283" s="40"/>
      <c r="C283" s="219" t="s">
        <v>254</v>
      </c>
      <c r="D283" s="219" t="s">
        <v>124</v>
      </c>
      <c r="E283" s="220" t="s">
        <v>255</v>
      </c>
      <c r="F283" s="221" t="s">
        <v>256</v>
      </c>
      <c r="G283" s="222" t="s">
        <v>127</v>
      </c>
      <c r="H283" s="223">
        <v>1078.02</v>
      </c>
      <c r="I283" s="224"/>
      <c r="J283" s="225">
        <f>ROUND(I283*H283,2)</f>
        <v>0</v>
      </c>
      <c r="K283" s="221" t="s">
        <v>128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129</v>
      </c>
      <c r="AT283" s="230" t="s">
        <v>124</v>
      </c>
      <c r="AU283" s="230" t="s">
        <v>86</v>
      </c>
      <c r="AY283" s="18" t="s">
        <v>122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129</v>
      </c>
      <c r="BM283" s="230" t="s">
        <v>257</v>
      </c>
    </row>
    <row r="284" s="2" customFormat="1" ht="62.7" customHeight="1">
      <c r="A284" s="39"/>
      <c r="B284" s="40"/>
      <c r="C284" s="219" t="s">
        <v>258</v>
      </c>
      <c r="D284" s="219" t="s">
        <v>124</v>
      </c>
      <c r="E284" s="220" t="s">
        <v>259</v>
      </c>
      <c r="F284" s="221" t="s">
        <v>260</v>
      </c>
      <c r="G284" s="222" t="s">
        <v>211</v>
      </c>
      <c r="H284" s="223">
        <v>36.740000000000002</v>
      </c>
      <c r="I284" s="224"/>
      <c r="J284" s="225">
        <f>ROUND(I284*H284,2)</f>
        <v>0</v>
      </c>
      <c r="K284" s="221" t="s">
        <v>128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129</v>
      </c>
      <c r="AT284" s="230" t="s">
        <v>124</v>
      </c>
      <c r="AU284" s="230" t="s">
        <v>86</v>
      </c>
      <c r="AY284" s="18" t="s">
        <v>122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129</v>
      </c>
      <c r="BM284" s="230" t="s">
        <v>261</v>
      </c>
    </row>
    <row r="285" s="13" customFormat="1">
      <c r="A285" s="13"/>
      <c r="B285" s="232"/>
      <c r="C285" s="233"/>
      <c r="D285" s="234" t="s">
        <v>131</v>
      </c>
      <c r="E285" s="235" t="s">
        <v>1</v>
      </c>
      <c r="F285" s="236" t="s">
        <v>262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131</v>
      </c>
      <c r="AU285" s="242" t="s">
        <v>86</v>
      </c>
      <c r="AV285" s="13" t="s">
        <v>84</v>
      </c>
      <c r="AW285" s="13" t="s">
        <v>32</v>
      </c>
      <c r="AX285" s="13" t="s">
        <v>76</v>
      </c>
      <c r="AY285" s="242" t="s">
        <v>122</v>
      </c>
    </row>
    <row r="286" s="14" customFormat="1">
      <c r="A286" s="14"/>
      <c r="B286" s="243"/>
      <c r="C286" s="244"/>
      <c r="D286" s="234" t="s">
        <v>131</v>
      </c>
      <c r="E286" s="245" t="s">
        <v>1</v>
      </c>
      <c r="F286" s="246" t="s">
        <v>263</v>
      </c>
      <c r="G286" s="244"/>
      <c r="H286" s="247">
        <v>17.16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131</v>
      </c>
      <c r="AU286" s="253" t="s">
        <v>86</v>
      </c>
      <c r="AV286" s="14" t="s">
        <v>86</v>
      </c>
      <c r="AW286" s="14" t="s">
        <v>32</v>
      </c>
      <c r="AX286" s="14" t="s">
        <v>76</v>
      </c>
      <c r="AY286" s="253" t="s">
        <v>122</v>
      </c>
    </row>
    <row r="287" s="14" customFormat="1">
      <c r="A287" s="14"/>
      <c r="B287" s="243"/>
      <c r="C287" s="244"/>
      <c r="D287" s="234" t="s">
        <v>131</v>
      </c>
      <c r="E287" s="245" t="s">
        <v>1</v>
      </c>
      <c r="F287" s="246" t="s">
        <v>264</v>
      </c>
      <c r="G287" s="244"/>
      <c r="H287" s="247">
        <v>1.72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131</v>
      </c>
      <c r="AU287" s="253" t="s">
        <v>86</v>
      </c>
      <c r="AV287" s="14" t="s">
        <v>86</v>
      </c>
      <c r="AW287" s="14" t="s">
        <v>32</v>
      </c>
      <c r="AX287" s="14" t="s">
        <v>76</v>
      </c>
      <c r="AY287" s="253" t="s">
        <v>122</v>
      </c>
    </row>
    <row r="288" s="14" customFormat="1">
      <c r="A288" s="14"/>
      <c r="B288" s="243"/>
      <c r="C288" s="244"/>
      <c r="D288" s="234" t="s">
        <v>131</v>
      </c>
      <c r="E288" s="245" t="s">
        <v>1</v>
      </c>
      <c r="F288" s="246" t="s">
        <v>265</v>
      </c>
      <c r="G288" s="244"/>
      <c r="H288" s="247">
        <v>17.859999999999999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131</v>
      </c>
      <c r="AU288" s="253" t="s">
        <v>86</v>
      </c>
      <c r="AV288" s="14" t="s">
        <v>86</v>
      </c>
      <c r="AW288" s="14" t="s">
        <v>32</v>
      </c>
      <c r="AX288" s="14" t="s">
        <v>76</v>
      </c>
      <c r="AY288" s="253" t="s">
        <v>122</v>
      </c>
    </row>
    <row r="289" s="15" customFormat="1">
      <c r="A289" s="15"/>
      <c r="B289" s="254"/>
      <c r="C289" s="255"/>
      <c r="D289" s="234" t="s">
        <v>131</v>
      </c>
      <c r="E289" s="256" t="s">
        <v>1</v>
      </c>
      <c r="F289" s="257" t="s">
        <v>138</v>
      </c>
      <c r="G289" s="255"/>
      <c r="H289" s="258">
        <v>36.740000000000002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131</v>
      </c>
      <c r="AU289" s="264" t="s">
        <v>86</v>
      </c>
      <c r="AV289" s="15" t="s">
        <v>129</v>
      </c>
      <c r="AW289" s="15" t="s">
        <v>32</v>
      </c>
      <c r="AX289" s="15" t="s">
        <v>84</v>
      </c>
      <c r="AY289" s="264" t="s">
        <v>122</v>
      </c>
    </row>
    <row r="290" s="2" customFormat="1" ht="62.7" customHeight="1">
      <c r="A290" s="39"/>
      <c r="B290" s="40"/>
      <c r="C290" s="219" t="s">
        <v>266</v>
      </c>
      <c r="D290" s="219" t="s">
        <v>124</v>
      </c>
      <c r="E290" s="220" t="s">
        <v>267</v>
      </c>
      <c r="F290" s="221" t="s">
        <v>268</v>
      </c>
      <c r="G290" s="222" t="s">
        <v>211</v>
      </c>
      <c r="H290" s="223">
        <v>251.833</v>
      </c>
      <c r="I290" s="224"/>
      <c r="J290" s="225">
        <f>ROUND(I290*H290,2)</f>
        <v>0</v>
      </c>
      <c r="K290" s="221" t="s">
        <v>128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129</v>
      </c>
      <c r="AT290" s="230" t="s">
        <v>124</v>
      </c>
      <c r="AU290" s="230" t="s">
        <v>86</v>
      </c>
      <c r="AY290" s="18" t="s">
        <v>122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129</v>
      </c>
      <c r="BM290" s="230" t="s">
        <v>269</v>
      </c>
    </row>
    <row r="291" s="13" customFormat="1">
      <c r="A291" s="13"/>
      <c r="B291" s="232"/>
      <c r="C291" s="233"/>
      <c r="D291" s="234" t="s">
        <v>131</v>
      </c>
      <c r="E291" s="235" t="s">
        <v>1</v>
      </c>
      <c r="F291" s="236" t="s">
        <v>270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131</v>
      </c>
      <c r="AU291" s="242" t="s">
        <v>86</v>
      </c>
      <c r="AV291" s="13" t="s">
        <v>84</v>
      </c>
      <c r="AW291" s="13" t="s">
        <v>32</v>
      </c>
      <c r="AX291" s="13" t="s">
        <v>76</v>
      </c>
      <c r="AY291" s="242" t="s">
        <v>122</v>
      </c>
    </row>
    <row r="292" s="14" customFormat="1">
      <c r="A292" s="14"/>
      <c r="B292" s="243"/>
      <c r="C292" s="244"/>
      <c r="D292" s="234" t="s">
        <v>131</v>
      </c>
      <c r="E292" s="245" t="s">
        <v>1</v>
      </c>
      <c r="F292" s="246" t="s">
        <v>271</v>
      </c>
      <c r="G292" s="244"/>
      <c r="H292" s="247">
        <v>170.05500000000001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131</v>
      </c>
      <c r="AU292" s="253" t="s">
        <v>86</v>
      </c>
      <c r="AV292" s="14" t="s">
        <v>86</v>
      </c>
      <c r="AW292" s="14" t="s">
        <v>32</v>
      </c>
      <c r="AX292" s="14" t="s">
        <v>76</v>
      </c>
      <c r="AY292" s="253" t="s">
        <v>122</v>
      </c>
    </row>
    <row r="293" s="16" customFormat="1">
      <c r="A293" s="16"/>
      <c r="B293" s="269"/>
      <c r="C293" s="270"/>
      <c r="D293" s="234" t="s">
        <v>131</v>
      </c>
      <c r="E293" s="271" t="s">
        <v>1</v>
      </c>
      <c r="F293" s="272" t="s">
        <v>217</v>
      </c>
      <c r="G293" s="270"/>
      <c r="H293" s="273">
        <v>170.05500000000001</v>
      </c>
      <c r="I293" s="274"/>
      <c r="J293" s="270"/>
      <c r="K293" s="270"/>
      <c r="L293" s="275"/>
      <c r="M293" s="276"/>
      <c r="N293" s="277"/>
      <c r="O293" s="277"/>
      <c r="P293" s="277"/>
      <c r="Q293" s="277"/>
      <c r="R293" s="277"/>
      <c r="S293" s="277"/>
      <c r="T293" s="278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79" t="s">
        <v>131</v>
      </c>
      <c r="AU293" s="279" t="s">
        <v>86</v>
      </c>
      <c r="AV293" s="16" t="s">
        <v>153</v>
      </c>
      <c r="AW293" s="16" t="s">
        <v>32</v>
      </c>
      <c r="AX293" s="16" t="s">
        <v>76</v>
      </c>
      <c r="AY293" s="279" t="s">
        <v>122</v>
      </c>
    </row>
    <row r="294" s="14" customFormat="1">
      <c r="A294" s="14"/>
      <c r="B294" s="243"/>
      <c r="C294" s="244"/>
      <c r="D294" s="234" t="s">
        <v>131</v>
      </c>
      <c r="E294" s="245" t="s">
        <v>1</v>
      </c>
      <c r="F294" s="246" t="s">
        <v>272</v>
      </c>
      <c r="G294" s="244"/>
      <c r="H294" s="247">
        <v>37.759999999999998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131</v>
      </c>
      <c r="AU294" s="253" t="s">
        <v>86</v>
      </c>
      <c r="AV294" s="14" t="s">
        <v>86</v>
      </c>
      <c r="AW294" s="14" t="s">
        <v>32</v>
      </c>
      <c r="AX294" s="14" t="s">
        <v>76</v>
      </c>
      <c r="AY294" s="253" t="s">
        <v>122</v>
      </c>
    </row>
    <row r="295" s="14" customFormat="1">
      <c r="A295" s="14"/>
      <c r="B295" s="243"/>
      <c r="C295" s="244"/>
      <c r="D295" s="234" t="s">
        <v>131</v>
      </c>
      <c r="E295" s="245" t="s">
        <v>1</v>
      </c>
      <c r="F295" s="246" t="s">
        <v>273</v>
      </c>
      <c r="G295" s="244"/>
      <c r="H295" s="247">
        <v>-8.5800000000000001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131</v>
      </c>
      <c r="AU295" s="253" t="s">
        <v>86</v>
      </c>
      <c r="AV295" s="14" t="s">
        <v>86</v>
      </c>
      <c r="AW295" s="14" t="s">
        <v>32</v>
      </c>
      <c r="AX295" s="14" t="s">
        <v>76</v>
      </c>
      <c r="AY295" s="253" t="s">
        <v>122</v>
      </c>
    </row>
    <row r="296" s="16" customFormat="1">
      <c r="A296" s="16"/>
      <c r="B296" s="269"/>
      <c r="C296" s="270"/>
      <c r="D296" s="234" t="s">
        <v>131</v>
      </c>
      <c r="E296" s="271" t="s">
        <v>1</v>
      </c>
      <c r="F296" s="272" t="s">
        <v>217</v>
      </c>
      <c r="G296" s="270"/>
      <c r="H296" s="273">
        <v>29.18</v>
      </c>
      <c r="I296" s="274"/>
      <c r="J296" s="270"/>
      <c r="K296" s="270"/>
      <c r="L296" s="275"/>
      <c r="M296" s="276"/>
      <c r="N296" s="277"/>
      <c r="O296" s="277"/>
      <c r="P296" s="277"/>
      <c r="Q296" s="277"/>
      <c r="R296" s="277"/>
      <c r="S296" s="277"/>
      <c r="T296" s="278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79" t="s">
        <v>131</v>
      </c>
      <c r="AU296" s="279" t="s">
        <v>86</v>
      </c>
      <c r="AV296" s="16" t="s">
        <v>153</v>
      </c>
      <c r="AW296" s="16" t="s">
        <v>32</v>
      </c>
      <c r="AX296" s="16" t="s">
        <v>76</v>
      </c>
      <c r="AY296" s="279" t="s">
        <v>122</v>
      </c>
    </row>
    <row r="297" s="14" customFormat="1">
      <c r="A297" s="14"/>
      <c r="B297" s="243"/>
      <c r="C297" s="244"/>
      <c r="D297" s="234" t="s">
        <v>131</v>
      </c>
      <c r="E297" s="245" t="s">
        <v>1</v>
      </c>
      <c r="F297" s="246" t="s">
        <v>274</v>
      </c>
      <c r="G297" s="244"/>
      <c r="H297" s="247">
        <v>5.133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131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122</v>
      </c>
    </row>
    <row r="298" s="14" customFormat="1">
      <c r="A298" s="14"/>
      <c r="B298" s="243"/>
      <c r="C298" s="244"/>
      <c r="D298" s="234" t="s">
        <v>131</v>
      </c>
      <c r="E298" s="245" t="s">
        <v>1</v>
      </c>
      <c r="F298" s="246" t="s">
        <v>275</v>
      </c>
      <c r="G298" s="244"/>
      <c r="H298" s="247">
        <v>-0.85999999999999999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131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122</v>
      </c>
    </row>
    <row r="299" s="16" customFormat="1">
      <c r="A299" s="16"/>
      <c r="B299" s="269"/>
      <c r="C299" s="270"/>
      <c r="D299" s="234" t="s">
        <v>131</v>
      </c>
      <c r="E299" s="271" t="s">
        <v>1</v>
      </c>
      <c r="F299" s="272" t="s">
        <v>217</v>
      </c>
      <c r="G299" s="270"/>
      <c r="H299" s="273">
        <v>4.2729999999999997</v>
      </c>
      <c r="I299" s="274"/>
      <c r="J299" s="270"/>
      <c r="K299" s="270"/>
      <c r="L299" s="275"/>
      <c r="M299" s="276"/>
      <c r="N299" s="277"/>
      <c r="O299" s="277"/>
      <c r="P299" s="277"/>
      <c r="Q299" s="277"/>
      <c r="R299" s="277"/>
      <c r="S299" s="277"/>
      <c r="T299" s="278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9" t="s">
        <v>131</v>
      </c>
      <c r="AU299" s="279" t="s">
        <v>86</v>
      </c>
      <c r="AV299" s="16" t="s">
        <v>153</v>
      </c>
      <c r="AW299" s="16" t="s">
        <v>32</v>
      </c>
      <c r="AX299" s="16" t="s">
        <v>76</v>
      </c>
      <c r="AY299" s="279" t="s">
        <v>122</v>
      </c>
    </row>
    <row r="300" s="14" customFormat="1">
      <c r="A300" s="14"/>
      <c r="B300" s="243"/>
      <c r="C300" s="244"/>
      <c r="D300" s="234" t="s">
        <v>131</v>
      </c>
      <c r="E300" s="245" t="s">
        <v>1</v>
      </c>
      <c r="F300" s="246" t="s">
        <v>276</v>
      </c>
      <c r="G300" s="244"/>
      <c r="H300" s="247">
        <v>57.255000000000003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131</v>
      </c>
      <c r="AU300" s="253" t="s">
        <v>86</v>
      </c>
      <c r="AV300" s="14" t="s">
        <v>86</v>
      </c>
      <c r="AW300" s="14" t="s">
        <v>32</v>
      </c>
      <c r="AX300" s="14" t="s">
        <v>76</v>
      </c>
      <c r="AY300" s="253" t="s">
        <v>122</v>
      </c>
    </row>
    <row r="301" s="14" customFormat="1">
      <c r="A301" s="14"/>
      <c r="B301" s="243"/>
      <c r="C301" s="244"/>
      <c r="D301" s="234" t="s">
        <v>131</v>
      </c>
      <c r="E301" s="245" t="s">
        <v>1</v>
      </c>
      <c r="F301" s="246" t="s">
        <v>277</v>
      </c>
      <c r="G301" s="244"/>
      <c r="H301" s="247">
        <v>-8.9299999999999997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131</v>
      </c>
      <c r="AU301" s="253" t="s">
        <v>86</v>
      </c>
      <c r="AV301" s="14" t="s">
        <v>86</v>
      </c>
      <c r="AW301" s="14" t="s">
        <v>32</v>
      </c>
      <c r="AX301" s="14" t="s">
        <v>76</v>
      </c>
      <c r="AY301" s="253" t="s">
        <v>122</v>
      </c>
    </row>
    <row r="302" s="16" customFormat="1">
      <c r="A302" s="16"/>
      <c r="B302" s="269"/>
      <c r="C302" s="270"/>
      <c r="D302" s="234" t="s">
        <v>131</v>
      </c>
      <c r="E302" s="271" t="s">
        <v>1</v>
      </c>
      <c r="F302" s="272" t="s">
        <v>217</v>
      </c>
      <c r="G302" s="270"/>
      <c r="H302" s="273">
        <v>48.325000000000003</v>
      </c>
      <c r="I302" s="274"/>
      <c r="J302" s="270"/>
      <c r="K302" s="270"/>
      <c r="L302" s="275"/>
      <c r="M302" s="276"/>
      <c r="N302" s="277"/>
      <c r="O302" s="277"/>
      <c r="P302" s="277"/>
      <c r="Q302" s="277"/>
      <c r="R302" s="277"/>
      <c r="S302" s="277"/>
      <c r="T302" s="278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9" t="s">
        <v>131</v>
      </c>
      <c r="AU302" s="279" t="s">
        <v>86</v>
      </c>
      <c r="AV302" s="16" t="s">
        <v>153</v>
      </c>
      <c r="AW302" s="16" t="s">
        <v>32</v>
      </c>
      <c r="AX302" s="16" t="s">
        <v>76</v>
      </c>
      <c r="AY302" s="279" t="s">
        <v>122</v>
      </c>
    </row>
    <row r="303" s="15" customFormat="1">
      <c r="A303" s="15"/>
      <c r="B303" s="254"/>
      <c r="C303" s="255"/>
      <c r="D303" s="234" t="s">
        <v>131</v>
      </c>
      <c r="E303" s="256" t="s">
        <v>1</v>
      </c>
      <c r="F303" s="257" t="s">
        <v>138</v>
      </c>
      <c r="G303" s="255"/>
      <c r="H303" s="258">
        <v>251.833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131</v>
      </c>
      <c r="AU303" s="264" t="s">
        <v>86</v>
      </c>
      <c r="AV303" s="15" t="s">
        <v>129</v>
      </c>
      <c r="AW303" s="15" t="s">
        <v>32</v>
      </c>
      <c r="AX303" s="15" t="s">
        <v>84</v>
      </c>
      <c r="AY303" s="264" t="s">
        <v>122</v>
      </c>
    </row>
    <row r="304" s="2" customFormat="1" ht="62.7" customHeight="1">
      <c r="A304" s="39"/>
      <c r="B304" s="40"/>
      <c r="C304" s="219" t="s">
        <v>278</v>
      </c>
      <c r="D304" s="219" t="s">
        <v>124</v>
      </c>
      <c r="E304" s="220" t="s">
        <v>279</v>
      </c>
      <c r="F304" s="221" t="s">
        <v>280</v>
      </c>
      <c r="G304" s="222" t="s">
        <v>211</v>
      </c>
      <c r="H304" s="223">
        <v>180.13499999999999</v>
      </c>
      <c r="I304" s="224"/>
      <c r="J304" s="225">
        <f>ROUND(I304*H304,2)</f>
        <v>0</v>
      </c>
      <c r="K304" s="221" t="s">
        <v>128</v>
      </c>
      <c r="L304" s="45"/>
      <c r="M304" s="226" t="s">
        <v>1</v>
      </c>
      <c r="N304" s="227" t="s">
        <v>41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129</v>
      </c>
      <c r="AT304" s="230" t="s">
        <v>124</v>
      </c>
      <c r="AU304" s="230" t="s">
        <v>86</v>
      </c>
      <c r="AY304" s="18" t="s">
        <v>122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84</v>
      </c>
      <c r="BK304" s="231">
        <f>ROUND(I304*H304,2)</f>
        <v>0</v>
      </c>
      <c r="BL304" s="18" t="s">
        <v>129</v>
      </c>
      <c r="BM304" s="230" t="s">
        <v>281</v>
      </c>
    </row>
    <row r="305" s="13" customFormat="1">
      <c r="A305" s="13"/>
      <c r="B305" s="232"/>
      <c r="C305" s="233"/>
      <c r="D305" s="234" t="s">
        <v>131</v>
      </c>
      <c r="E305" s="235" t="s">
        <v>1</v>
      </c>
      <c r="F305" s="236" t="s">
        <v>270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131</v>
      </c>
      <c r="AU305" s="242" t="s">
        <v>86</v>
      </c>
      <c r="AV305" s="13" t="s">
        <v>84</v>
      </c>
      <c r="AW305" s="13" t="s">
        <v>32</v>
      </c>
      <c r="AX305" s="13" t="s">
        <v>76</v>
      </c>
      <c r="AY305" s="242" t="s">
        <v>122</v>
      </c>
    </row>
    <row r="306" s="14" customFormat="1">
      <c r="A306" s="14"/>
      <c r="B306" s="243"/>
      <c r="C306" s="244"/>
      <c r="D306" s="234" t="s">
        <v>131</v>
      </c>
      <c r="E306" s="245" t="s">
        <v>1</v>
      </c>
      <c r="F306" s="246" t="s">
        <v>282</v>
      </c>
      <c r="G306" s="244"/>
      <c r="H306" s="247">
        <v>113.37000000000001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131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122</v>
      </c>
    </row>
    <row r="307" s="14" customFormat="1">
      <c r="A307" s="14"/>
      <c r="B307" s="243"/>
      <c r="C307" s="244"/>
      <c r="D307" s="234" t="s">
        <v>131</v>
      </c>
      <c r="E307" s="245" t="s">
        <v>1</v>
      </c>
      <c r="F307" s="246" t="s">
        <v>283</v>
      </c>
      <c r="G307" s="244"/>
      <c r="H307" s="247">
        <v>25.172999999999998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131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122</v>
      </c>
    </row>
    <row r="308" s="14" customFormat="1">
      <c r="A308" s="14"/>
      <c r="B308" s="243"/>
      <c r="C308" s="244"/>
      <c r="D308" s="234" t="s">
        <v>131</v>
      </c>
      <c r="E308" s="245" t="s">
        <v>1</v>
      </c>
      <c r="F308" s="246" t="s">
        <v>284</v>
      </c>
      <c r="G308" s="244"/>
      <c r="H308" s="247">
        <v>3.4220000000000002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131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122</v>
      </c>
    </row>
    <row r="309" s="14" customFormat="1">
      <c r="A309" s="14"/>
      <c r="B309" s="243"/>
      <c r="C309" s="244"/>
      <c r="D309" s="234" t="s">
        <v>131</v>
      </c>
      <c r="E309" s="245" t="s">
        <v>1</v>
      </c>
      <c r="F309" s="246" t="s">
        <v>285</v>
      </c>
      <c r="G309" s="244"/>
      <c r="H309" s="247">
        <v>38.170000000000002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131</v>
      </c>
      <c r="AU309" s="253" t="s">
        <v>86</v>
      </c>
      <c r="AV309" s="14" t="s">
        <v>86</v>
      </c>
      <c r="AW309" s="14" t="s">
        <v>32</v>
      </c>
      <c r="AX309" s="14" t="s">
        <v>76</v>
      </c>
      <c r="AY309" s="253" t="s">
        <v>122</v>
      </c>
    </row>
    <row r="310" s="15" customFormat="1">
      <c r="A310" s="15"/>
      <c r="B310" s="254"/>
      <c r="C310" s="255"/>
      <c r="D310" s="234" t="s">
        <v>131</v>
      </c>
      <c r="E310" s="256" t="s">
        <v>1</v>
      </c>
      <c r="F310" s="257" t="s">
        <v>138</v>
      </c>
      <c r="G310" s="255"/>
      <c r="H310" s="258">
        <v>180.13499999999999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131</v>
      </c>
      <c r="AU310" s="264" t="s">
        <v>86</v>
      </c>
      <c r="AV310" s="15" t="s">
        <v>129</v>
      </c>
      <c r="AW310" s="15" t="s">
        <v>32</v>
      </c>
      <c r="AX310" s="15" t="s">
        <v>84</v>
      </c>
      <c r="AY310" s="264" t="s">
        <v>122</v>
      </c>
    </row>
    <row r="311" s="2" customFormat="1" ht="44.25" customHeight="1">
      <c r="A311" s="39"/>
      <c r="B311" s="40"/>
      <c r="C311" s="219" t="s">
        <v>286</v>
      </c>
      <c r="D311" s="219" t="s">
        <v>124</v>
      </c>
      <c r="E311" s="220" t="s">
        <v>287</v>
      </c>
      <c r="F311" s="221" t="s">
        <v>288</v>
      </c>
      <c r="G311" s="222" t="s">
        <v>211</v>
      </c>
      <c r="H311" s="223">
        <v>18.370000000000001</v>
      </c>
      <c r="I311" s="224"/>
      <c r="J311" s="225">
        <f>ROUND(I311*H311,2)</f>
        <v>0</v>
      </c>
      <c r="K311" s="221" t="s">
        <v>128</v>
      </c>
      <c r="L311" s="45"/>
      <c r="M311" s="226" t="s">
        <v>1</v>
      </c>
      <c r="N311" s="227" t="s">
        <v>41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129</v>
      </c>
      <c r="AT311" s="230" t="s">
        <v>124</v>
      </c>
      <c r="AU311" s="230" t="s">
        <v>86</v>
      </c>
      <c r="AY311" s="18" t="s">
        <v>122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84</v>
      </c>
      <c r="BK311" s="231">
        <f>ROUND(I311*H311,2)</f>
        <v>0</v>
      </c>
      <c r="BL311" s="18" t="s">
        <v>129</v>
      </c>
      <c r="BM311" s="230" t="s">
        <v>289</v>
      </c>
    </row>
    <row r="312" s="13" customFormat="1">
      <c r="A312" s="13"/>
      <c r="B312" s="232"/>
      <c r="C312" s="233"/>
      <c r="D312" s="234" t="s">
        <v>131</v>
      </c>
      <c r="E312" s="235" t="s">
        <v>1</v>
      </c>
      <c r="F312" s="236" t="s">
        <v>290</v>
      </c>
      <c r="G312" s="233"/>
      <c r="H312" s="235" t="s">
        <v>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131</v>
      </c>
      <c r="AU312" s="242" t="s">
        <v>86</v>
      </c>
      <c r="AV312" s="13" t="s">
        <v>84</v>
      </c>
      <c r="AW312" s="13" t="s">
        <v>32</v>
      </c>
      <c r="AX312" s="13" t="s">
        <v>76</v>
      </c>
      <c r="AY312" s="242" t="s">
        <v>122</v>
      </c>
    </row>
    <row r="313" s="14" customFormat="1">
      <c r="A313" s="14"/>
      <c r="B313" s="243"/>
      <c r="C313" s="244"/>
      <c r="D313" s="234" t="s">
        <v>131</v>
      </c>
      <c r="E313" s="245" t="s">
        <v>1</v>
      </c>
      <c r="F313" s="246" t="s">
        <v>291</v>
      </c>
      <c r="G313" s="244"/>
      <c r="H313" s="247">
        <v>8.5800000000000001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131</v>
      </c>
      <c r="AU313" s="253" t="s">
        <v>86</v>
      </c>
      <c r="AV313" s="14" t="s">
        <v>86</v>
      </c>
      <c r="AW313" s="14" t="s">
        <v>32</v>
      </c>
      <c r="AX313" s="14" t="s">
        <v>76</v>
      </c>
      <c r="AY313" s="253" t="s">
        <v>122</v>
      </c>
    </row>
    <row r="314" s="14" customFormat="1">
      <c r="A314" s="14"/>
      <c r="B314" s="243"/>
      <c r="C314" s="244"/>
      <c r="D314" s="234" t="s">
        <v>131</v>
      </c>
      <c r="E314" s="245" t="s">
        <v>1</v>
      </c>
      <c r="F314" s="246" t="s">
        <v>292</v>
      </c>
      <c r="G314" s="244"/>
      <c r="H314" s="247">
        <v>0.85999999999999999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131</v>
      </c>
      <c r="AU314" s="253" t="s">
        <v>86</v>
      </c>
      <c r="AV314" s="14" t="s">
        <v>86</v>
      </c>
      <c r="AW314" s="14" t="s">
        <v>32</v>
      </c>
      <c r="AX314" s="14" t="s">
        <v>76</v>
      </c>
      <c r="AY314" s="253" t="s">
        <v>122</v>
      </c>
    </row>
    <row r="315" s="14" customFormat="1">
      <c r="A315" s="14"/>
      <c r="B315" s="243"/>
      <c r="C315" s="244"/>
      <c r="D315" s="234" t="s">
        <v>131</v>
      </c>
      <c r="E315" s="245" t="s">
        <v>1</v>
      </c>
      <c r="F315" s="246" t="s">
        <v>293</v>
      </c>
      <c r="G315" s="244"/>
      <c r="H315" s="247">
        <v>8.9299999999999997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131</v>
      </c>
      <c r="AU315" s="253" t="s">
        <v>86</v>
      </c>
      <c r="AV315" s="14" t="s">
        <v>86</v>
      </c>
      <c r="AW315" s="14" t="s">
        <v>32</v>
      </c>
      <c r="AX315" s="14" t="s">
        <v>76</v>
      </c>
      <c r="AY315" s="253" t="s">
        <v>122</v>
      </c>
    </row>
    <row r="316" s="15" customFormat="1">
      <c r="A316" s="15"/>
      <c r="B316" s="254"/>
      <c r="C316" s="255"/>
      <c r="D316" s="234" t="s">
        <v>131</v>
      </c>
      <c r="E316" s="256" t="s">
        <v>1</v>
      </c>
      <c r="F316" s="257" t="s">
        <v>138</v>
      </c>
      <c r="G316" s="255"/>
      <c r="H316" s="258">
        <v>18.370000000000001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131</v>
      </c>
      <c r="AU316" s="264" t="s">
        <v>86</v>
      </c>
      <c r="AV316" s="15" t="s">
        <v>129</v>
      </c>
      <c r="AW316" s="15" t="s">
        <v>32</v>
      </c>
      <c r="AX316" s="15" t="s">
        <v>84</v>
      </c>
      <c r="AY316" s="264" t="s">
        <v>122</v>
      </c>
    </row>
    <row r="317" s="2" customFormat="1" ht="44.25" customHeight="1">
      <c r="A317" s="39"/>
      <c r="B317" s="40"/>
      <c r="C317" s="219" t="s">
        <v>7</v>
      </c>
      <c r="D317" s="280" t="s">
        <v>124</v>
      </c>
      <c r="E317" s="220" t="s">
        <v>294</v>
      </c>
      <c r="F317" s="221" t="s">
        <v>295</v>
      </c>
      <c r="G317" s="222" t="s">
        <v>296</v>
      </c>
      <c r="H317" s="223">
        <v>777.53300000000002</v>
      </c>
      <c r="I317" s="224"/>
      <c r="J317" s="225">
        <f>ROUND(I317*H317,2)</f>
        <v>0</v>
      </c>
      <c r="K317" s="221" t="s">
        <v>297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129</v>
      </c>
      <c r="AT317" s="230" t="s">
        <v>124</v>
      </c>
      <c r="AU317" s="230" t="s">
        <v>86</v>
      </c>
      <c r="AY317" s="18" t="s">
        <v>122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129</v>
      </c>
      <c r="BM317" s="230" t="s">
        <v>298</v>
      </c>
    </row>
    <row r="318" s="14" customFormat="1">
      <c r="A318" s="14"/>
      <c r="B318" s="243"/>
      <c r="C318" s="244"/>
      <c r="D318" s="234" t="s">
        <v>131</v>
      </c>
      <c r="E318" s="245" t="s">
        <v>1</v>
      </c>
      <c r="F318" s="246" t="s">
        <v>299</v>
      </c>
      <c r="G318" s="244"/>
      <c r="H318" s="247">
        <v>510.16500000000002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131</v>
      </c>
      <c r="AU318" s="253" t="s">
        <v>86</v>
      </c>
      <c r="AV318" s="14" t="s">
        <v>86</v>
      </c>
      <c r="AW318" s="14" t="s">
        <v>32</v>
      </c>
      <c r="AX318" s="14" t="s">
        <v>76</v>
      </c>
      <c r="AY318" s="253" t="s">
        <v>122</v>
      </c>
    </row>
    <row r="319" s="14" customFormat="1">
      <c r="A319" s="14"/>
      <c r="B319" s="243"/>
      <c r="C319" s="244"/>
      <c r="D319" s="234" t="s">
        <v>131</v>
      </c>
      <c r="E319" s="245" t="s">
        <v>1</v>
      </c>
      <c r="F319" s="246" t="s">
        <v>300</v>
      </c>
      <c r="G319" s="244"/>
      <c r="H319" s="247">
        <v>97.834999999999994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131</v>
      </c>
      <c r="AU319" s="253" t="s">
        <v>86</v>
      </c>
      <c r="AV319" s="14" t="s">
        <v>86</v>
      </c>
      <c r="AW319" s="14" t="s">
        <v>32</v>
      </c>
      <c r="AX319" s="14" t="s">
        <v>76</v>
      </c>
      <c r="AY319" s="253" t="s">
        <v>122</v>
      </c>
    </row>
    <row r="320" s="14" customFormat="1">
      <c r="A320" s="14"/>
      <c r="B320" s="243"/>
      <c r="C320" s="244"/>
      <c r="D320" s="234" t="s">
        <v>131</v>
      </c>
      <c r="E320" s="245" t="s">
        <v>1</v>
      </c>
      <c r="F320" s="246" t="s">
        <v>301</v>
      </c>
      <c r="G320" s="244"/>
      <c r="H320" s="247">
        <v>13.851000000000001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131</v>
      </c>
      <c r="AU320" s="253" t="s">
        <v>86</v>
      </c>
      <c r="AV320" s="14" t="s">
        <v>86</v>
      </c>
      <c r="AW320" s="14" t="s">
        <v>32</v>
      </c>
      <c r="AX320" s="14" t="s">
        <v>76</v>
      </c>
      <c r="AY320" s="253" t="s">
        <v>122</v>
      </c>
    </row>
    <row r="321" s="14" customFormat="1">
      <c r="A321" s="14"/>
      <c r="B321" s="243"/>
      <c r="C321" s="244"/>
      <c r="D321" s="234" t="s">
        <v>131</v>
      </c>
      <c r="E321" s="245" t="s">
        <v>1</v>
      </c>
      <c r="F321" s="246" t="s">
        <v>302</v>
      </c>
      <c r="G321" s="244"/>
      <c r="H321" s="247">
        <v>155.68199999999999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131</v>
      </c>
      <c r="AU321" s="253" t="s">
        <v>86</v>
      </c>
      <c r="AV321" s="14" t="s">
        <v>86</v>
      </c>
      <c r="AW321" s="14" t="s">
        <v>32</v>
      </c>
      <c r="AX321" s="14" t="s">
        <v>76</v>
      </c>
      <c r="AY321" s="253" t="s">
        <v>122</v>
      </c>
    </row>
    <row r="322" s="15" customFormat="1">
      <c r="A322" s="15"/>
      <c r="B322" s="254"/>
      <c r="C322" s="255"/>
      <c r="D322" s="234" t="s">
        <v>131</v>
      </c>
      <c r="E322" s="256" t="s">
        <v>1</v>
      </c>
      <c r="F322" s="257" t="s">
        <v>138</v>
      </c>
      <c r="G322" s="255"/>
      <c r="H322" s="258">
        <v>777.53300000000002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131</v>
      </c>
      <c r="AU322" s="264" t="s">
        <v>86</v>
      </c>
      <c r="AV322" s="15" t="s">
        <v>129</v>
      </c>
      <c r="AW322" s="15" t="s">
        <v>32</v>
      </c>
      <c r="AX322" s="15" t="s">
        <v>84</v>
      </c>
      <c r="AY322" s="264" t="s">
        <v>122</v>
      </c>
    </row>
    <row r="323" s="2" customFormat="1" ht="44.25" customHeight="1">
      <c r="A323" s="39"/>
      <c r="B323" s="40"/>
      <c r="C323" s="219" t="s">
        <v>303</v>
      </c>
      <c r="D323" s="219" t="s">
        <v>124</v>
      </c>
      <c r="E323" s="220" t="s">
        <v>304</v>
      </c>
      <c r="F323" s="221" t="s">
        <v>305</v>
      </c>
      <c r="G323" s="222" t="s">
        <v>211</v>
      </c>
      <c r="H323" s="223">
        <v>318.32400000000001</v>
      </c>
      <c r="I323" s="224"/>
      <c r="J323" s="225">
        <f>ROUND(I323*H323,2)</f>
        <v>0</v>
      </c>
      <c r="K323" s="221" t="s">
        <v>128</v>
      </c>
      <c r="L323" s="45"/>
      <c r="M323" s="226" t="s">
        <v>1</v>
      </c>
      <c r="N323" s="227" t="s">
        <v>41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129</v>
      </c>
      <c r="AT323" s="230" t="s">
        <v>124</v>
      </c>
      <c r="AU323" s="230" t="s">
        <v>86</v>
      </c>
      <c r="AY323" s="18" t="s">
        <v>122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129</v>
      </c>
      <c r="BM323" s="230" t="s">
        <v>306</v>
      </c>
    </row>
    <row r="324" s="13" customFormat="1">
      <c r="A324" s="13"/>
      <c r="B324" s="232"/>
      <c r="C324" s="233"/>
      <c r="D324" s="234" t="s">
        <v>131</v>
      </c>
      <c r="E324" s="235" t="s">
        <v>1</v>
      </c>
      <c r="F324" s="236" t="s">
        <v>132</v>
      </c>
      <c r="G324" s="233"/>
      <c r="H324" s="235" t="s">
        <v>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131</v>
      </c>
      <c r="AU324" s="242" t="s">
        <v>86</v>
      </c>
      <c r="AV324" s="13" t="s">
        <v>84</v>
      </c>
      <c r="AW324" s="13" t="s">
        <v>32</v>
      </c>
      <c r="AX324" s="13" t="s">
        <v>76</v>
      </c>
      <c r="AY324" s="242" t="s">
        <v>122</v>
      </c>
    </row>
    <row r="325" s="13" customFormat="1">
      <c r="A325" s="13"/>
      <c r="B325" s="232"/>
      <c r="C325" s="233"/>
      <c r="D325" s="234" t="s">
        <v>131</v>
      </c>
      <c r="E325" s="235" t="s">
        <v>1</v>
      </c>
      <c r="F325" s="236" t="s">
        <v>213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131</v>
      </c>
      <c r="AU325" s="242" t="s">
        <v>86</v>
      </c>
      <c r="AV325" s="13" t="s">
        <v>84</v>
      </c>
      <c r="AW325" s="13" t="s">
        <v>32</v>
      </c>
      <c r="AX325" s="13" t="s">
        <v>76</v>
      </c>
      <c r="AY325" s="242" t="s">
        <v>122</v>
      </c>
    </row>
    <row r="326" s="13" customFormat="1">
      <c r="A326" s="13"/>
      <c r="B326" s="232"/>
      <c r="C326" s="233"/>
      <c r="D326" s="234" t="s">
        <v>131</v>
      </c>
      <c r="E326" s="235" t="s">
        <v>1</v>
      </c>
      <c r="F326" s="236" t="s">
        <v>143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131</v>
      </c>
      <c r="AU326" s="242" t="s">
        <v>86</v>
      </c>
      <c r="AV326" s="13" t="s">
        <v>84</v>
      </c>
      <c r="AW326" s="13" t="s">
        <v>32</v>
      </c>
      <c r="AX326" s="13" t="s">
        <v>76</v>
      </c>
      <c r="AY326" s="242" t="s">
        <v>122</v>
      </c>
    </row>
    <row r="327" s="14" customFormat="1">
      <c r="A327" s="14"/>
      <c r="B327" s="243"/>
      <c r="C327" s="244"/>
      <c r="D327" s="234" t="s">
        <v>131</v>
      </c>
      <c r="E327" s="245" t="s">
        <v>1</v>
      </c>
      <c r="F327" s="246" t="s">
        <v>307</v>
      </c>
      <c r="G327" s="244"/>
      <c r="H327" s="247">
        <v>126.24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131</v>
      </c>
      <c r="AU327" s="253" t="s">
        <v>86</v>
      </c>
      <c r="AV327" s="14" t="s">
        <v>86</v>
      </c>
      <c r="AW327" s="14" t="s">
        <v>32</v>
      </c>
      <c r="AX327" s="14" t="s">
        <v>76</v>
      </c>
      <c r="AY327" s="253" t="s">
        <v>122</v>
      </c>
    </row>
    <row r="328" s="14" customFormat="1">
      <c r="A328" s="14"/>
      <c r="B328" s="243"/>
      <c r="C328" s="244"/>
      <c r="D328" s="234" t="s">
        <v>131</v>
      </c>
      <c r="E328" s="245" t="s">
        <v>1</v>
      </c>
      <c r="F328" s="246" t="s">
        <v>308</v>
      </c>
      <c r="G328" s="244"/>
      <c r="H328" s="247">
        <v>79.975999999999999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131</v>
      </c>
      <c r="AU328" s="253" t="s">
        <v>86</v>
      </c>
      <c r="AV328" s="14" t="s">
        <v>86</v>
      </c>
      <c r="AW328" s="14" t="s">
        <v>32</v>
      </c>
      <c r="AX328" s="14" t="s">
        <v>76</v>
      </c>
      <c r="AY328" s="253" t="s">
        <v>122</v>
      </c>
    </row>
    <row r="329" s="16" customFormat="1">
      <c r="A329" s="16"/>
      <c r="B329" s="269"/>
      <c r="C329" s="270"/>
      <c r="D329" s="234" t="s">
        <v>131</v>
      </c>
      <c r="E329" s="271" t="s">
        <v>1</v>
      </c>
      <c r="F329" s="272" t="s">
        <v>217</v>
      </c>
      <c r="G329" s="270"/>
      <c r="H329" s="273">
        <v>206.21600000000001</v>
      </c>
      <c r="I329" s="274"/>
      <c r="J329" s="270"/>
      <c r="K329" s="270"/>
      <c r="L329" s="275"/>
      <c r="M329" s="276"/>
      <c r="N329" s="277"/>
      <c r="O329" s="277"/>
      <c r="P329" s="277"/>
      <c r="Q329" s="277"/>
      <c r="R329" s="277"/>
      <c r="S329" s="277"/>
      <c r="T329" s="278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79" t="s">
        <v>131</v>
      </c>
      <c r="AU329" s="279" t="s">
        <v>86</v>
      </c>
      <c r="AV329" s="16" t="s">
        <v>153</v>
      </c>
      <c r="AW329" s="16" t="s">
        <v>32</v>
      </c>
      <c r="AX329" s="16" t="s">
        <v>76</v>
      </c>
      <c r="AY329" s="279" t="s">
        <v>122</v>
      </c>
    </row>
    <row r="330" s="13" customFormat="1">
      <c r="A330" s="13"/>
      <c r="B330" s="232"/>
      <c r="C330" s="233"/>
      <c r="D330" s="234" t="s">
        <v>131</v>
      </c>
      <c r="E330" s="235" t="s">
        <v>1</v>
      </c>
      <c r="F330" s="236" t="s">
        <v>134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131</v>
      </c>
      <c r="AU330" s="242" t="s">
        <v>86</v>
      </c>
      <c r="AV330" s="13" t="s">
        <v>84</v>
      </c>
      <c r="AW330" s="13" t="s">
        <v>32</v>
      </c>
      <c r="AX330" s="13" t="s">
        <v>76</v>
      </c>
      <c r="AY330" s="242" t="s">
        <v>122</v>
      </c>
    </row>
    <row r="331" s="14" customFormat="1">
      <c r="A331" s="14"/>
      <c r="B331" s="243"/>
      <c r="C331" s="244"/>
      <c r="D331" s="234" t="s">
        <v>131</v>
      </c>
      <c r="E331" s="245" t="s">
        <v>1</v>
      </c>
      <c r="F331" s="246" t="s">
        <v>309</v>
      </c>
      <c r="G331" s="244"/>
      <c r="H331" s="247">
        <v>21.960000000000001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131</v>
      </c>
      <c r="AU331" s="253" t="s">
        <v>86</v>
      </c>
      <c r="AV331" s="14" t="s">
        <v>86</v>
      </c>
      <c r="AW331" s="14" t="s">
        <v>32</v>
      </c>
      <c r="AX331" s="14" t="s">
        <v>76</v>
      </c>
      <c r="AY331" s="253" t="s">
        <v>122</v>
      </c>
    </row>
    <row r="332" s="14" customFormat="1">
      <c r="A332" s="14"/>
      <c r="B332" s="243"/>
      <c r="C332" s="244"/>
      <c r="D332" s="234" t="s">
        <v>131</v>
      </c>
      <c r="E332" s="245" t="s">
        <v>1</v>
      </c>
      <c r="F332" s="246" t="s">
        <v>310</v>
      </c>
      <c r="G332" s="244"/>
      <c r="H332" s="247">
        <v>8.5800000000000001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131</v>
      </c>
      <c r="AU332" s="253" t="s">
        <v>86</v>
      </c>
      <c r="AV332" s="14" t="s">
        <v>86</v>
      </c>
      <c r="AW332" s="14" t="s">
        <v>32</v>
      </c>
      <c r="AX332" s="14" t="s">
        <v>76</v>
      </c>
      <c r="AY332" s="253" t="s">
        <v>122</v>
      </c>
    </row>
    <row r="333" s="16" customFormat="1">
      <c r="A333" s="16"/>
      <c r="B333" s="269"/>
      <c r="C333" s="270"/>
      <c r="D333" s="234" t="s">
        <v>131</v>
      </c>
      <c r="E333" s="271" t="s">
        <v>1</v>
      </c>
      <c r="F333" s="272" t="s">
        <v>217</v>
      </c>
      <c r="G333" s="270"/>
      <c r="H333" s="273">
        <v>30.539999999999999</v>
      </c>
      <c r="I333" s="274"/>
      <c r="J333" s="270"/>
      <c r="K333" s="270"/>
      <c r="L333" s="275"/>
      <c r="M333" s="276"/>
      <c r="N333" s="277"/>
      <c r="O333" s="277"/>
      <c r="P333" s="277"/>
      <c r="Q333" s="277"/>
      <c r="R333" s="277"/>
      <c r="S333" s="277"/>
      <c r="T333" s="27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79" t="s">
        <v>131</v>
      </c>
      <c r="AU333" s="279" t="s">
        <v>86</v>
      </c>
      <c r="AV333" s="16" t="s">
        <v>153</v>
      </c>
      <c r="AW333" s="16" t="s">
        <v>32</v>
      </c>
      <c r="AX333" s="16" t="s">
        <v>76</v>
      </c>
      <c r="AY333" s="279" t="s">
        <v>122</v>
      </c>
    </row>
    <row r="334" s="13" customFormat="1">
      <c r="A334" s="13"/>
      <c r="B334" s="232"/>
      <c r="C334" s="233"/>
      <c r="D334" s="234" t="s">
        <v>131</v>
      </c>
      <c r="E334" s="235" t="s">
        <v>1</v>
      </c>
      <c r="F334" s="236" t="s">
        <v>136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131</v>
      </c>
      <c r="AU334" s="242" t="s">
        <v>86</v>
      </c>
      <c r="AV334" s="13" t="s">
        <v>84</v>
      </c>
      <c r="AW334" s="13" t="s">
        <v>32</v>
      </c>
      <c r="AX334" s="13" t="s">
        <v>76</v>
      </c>
      <c r="AY334" s="242" t="s">
        <v>122</v>
      </c>
    </row>
    <row r="335" s="14" customFormat="1">
      <c r="A335" s="14"/>
      <c r="B335" s="243"/>
      <c r="C335" s="244"/>
      <c r="D335" s="234" t="s">
        <v>131</v>
      </c>
      <c r="E335" s="245" t="s">
        <v>1</v>
      </c>
      <c r="F335" s="246" t="s">
        <v>311</v>
      </c>
      <c r="G335" s="244"/>
      <c r="H335" s="247">
        <v>3.3999999999999999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131</v>
      </c>
      <c r="AU335" s="253" t="s">
        <v>86</v>
      </c>
      <c r="AV335" s="14" t="s">
        <v>86</v>
      </c>
      <c r="AW335" s="14" t="s">
        <v>32</v>
      </c>
      <c r="AX335" s="14" t="s">
        <v>76</v>
      </c>
      <c r="AY335" s="253" t="s">
        <v>122</v>
      </c>
    </row>
    <row r="336" s="14" customFormat="1">
      <c r="A336" s="14"/>
      <c r="B336" s="243"/>
      <c r="C336" s="244"/>
      <c r="D336" s="234" t="s">
        <v>131</v>
      </c>
      <c r="E336" s="245" t="s">
        <v>1</v>
      </c>
      <c r="F336" s="246" t="s">
        <v>312</v>
      </c>
      <c r="G336" s="244"/>
      <c r="H336" s="247">
        <v>1.712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131</v>
      </c>
      <c r="AU336" s="253" t="s">
        <v>86</v>
      </c>
      <c r="AV336" s="14" t="s">
        <v>86</v>
      </c>
      <c r="AW336" s="14" t="s">
        <v>32</v>
      </c>
      <c r="AX336" s="14" t="s">
        <v>76</v>
      </c>
      <c r="AY336" s="253" t="s">
        <v>122</v>
      </c>
    </row>
    <row r="337" s="16" customFormat="1">
      <c r="A337" s="16"/>
      <c r="B337" s="269"/>
      <c r="C337" s="270"/>
      <c r="D337" s="234" t="s">
        <v>131</v>
      </c>
      <c r="E337" s="271" t="s">
        <v>1</v>
      </c>
      <c r="F337" s="272" t="s">
        <v>217</v>
      </c>
      <c r="G337" s="270"/>
      <c r="H337" s="273">
        <v>5.1120000000000001</v>
      </c>
      <c r="I337" s="274"/>
      <c r="J337" s="270"/>
      <c r="K337" s="270"/>
      <c r="L337" s="275"/>
      <c r="M337" s="276"/>
      <c r="N337" s="277"/>
      <c r="O337" s="277"/>
      <c r="P337" s="277"/>
      <c r="Q337" s="277"/>
      <c r="R337" s="277"/>
      <c r="S337" s="277"/>
      <c r="T337" s="278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79" t="s">
        <v>131</v>
      </c>
      <c r="AU337" s="279" t="s">
        <v>86</v>
      </c>
      <c r="AV337" s="16" t="s">
        <v>153</v>
      </c>
      <c r="AW337" s="16" t="s">
        <v>32</v>
      </c>
      <c r="AX337" s="16" t="s">
        <v>76</v>
      </c>
      <c r="AY337" s="279" t="s">
        <v>122</v>
      </c>
    </row>
    <row r="338" s="14" customFormat="1">
      <c r="A338" s="14"/>
      <c r="B338" s="243"/>
      <c r="C338" s="244"/>
      <c r="D338" s="234" t="s">
        <v>131</v>
      </c>
      <c r="E338" s="245" t="s">
        <v>1</v>
      </c>
      <c r="F338" s="246" t="s">
        <v>313</v>
      </c>
      <c r="G338" s="244"/>
      <c r="H338" s="247">
        <v>0.85999999999999999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131</v>
      </c>
      <c r="AU338" s="253" t="s">
        <v>86</v>
      </c>
      <c r="AV338" s="14" t="s">
        <v>86</v>
      </c>
      <c r="AW338" s="14" t="s">
        <v>32</v>
      </c>
      <c r="AX338" s="14" t="s">
        <v>76</v>
      </c>
      <c r="AY338" s="253" t="s">
        <v>122</v>
      </c>
    </row>
    <row r="339" s="16" customFormat="1">
      <c r="A339" s="16"/>
      <c r="B339" s="269"/>
      <c r="C339" s="270"/>
      <c r="D339" s="234" t="s">
        <v>131</v>
      </c>
      <c r="E339" s="271" t="s">
        <v>1</v>
      </c>
      <c r="F339" s="272" t="s">
        <v>217</v>
      </c>
      <c r="G339" s="270"/>
      <c r="H339" s="273">
        <v>0.85999999999999999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9" t="s">
        <v>131</v>
      </c>
      <c r="AU339" s="279" t="s">
        <v>86</v>
      </c>
      <c r="AV339" s="16" t="s">
        <v>153</v>
      </c>
      <c r="AW339" s="16" t="s">
        <v>32</v>
      </c>
      <c r="AX339" s="16" t="s">
        <v>76</v>
      </c>
      <c r="AY339" s="279" t="s">
        <v>122</v>
      </c>
    </row>
    <row r="340" s="13" customFormat="1">
      <c r="A340" s="13"/>
      <c r="B340" s="232"/>
      <c r="C340" s="233"/>
      <c r="D340" s="234" t="s">
        <v>131</v>
      </c>
      <c r="E340" s="235" t="s">
        <v>1</v>
      </c>
      <c r="F340" s="236" t="s">
        <v>136</v>
      </c>
      <c r="G340" s="233"/>
      <c r="H340" s="235" t="s">
        <v>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131</v>
      </c>
      <c r="AU340" s="242" t="s">
        <v>86</v>
      </c>
      <c r="AV340" s="13" t="s">
        <v>84</v>
      </c>
      <c r="AW340" s="13" t="s">
        <v>32</v>
      </c>
      <c r="AX340" s="13" t="s">
        <v>76</v>
      </c>
      <c r="AY340" s="242" t="s">
        <v>122</v>
      </c>
    </row>
    <row r="341" s="14" customFormat="1">
      <c r="A341" s="14"/>
      <c r="B341" s="243"/>
      <c r="C341" s="244"/>
      <c r="D341" s="234" t="s">
        <v>131</v>
      </c>
      <c r="E341" s="245" t="s">
        <v>1</v>
      </c>
      <c r="F341" s="246" t="s">
        <v>314</v>
      </c>
      <c r="G341" s="244"/>
      <c r="H341" s="247">
        <v>43.170000000000002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131</v>
      </c>
      <c r="AU341" s="253" t="s">
        <v>86</v>
      </c>
      <c r="AV341" s="14" t="s">
        <v>86</v>
      </c>
      <c r="AW341" s="14" t="s">
        <v>32</v>
      </c>
      <c r="AX341" s="14" t="s">
        <v>76</v>
      </c>
      <c r="AY341" s="253" t="s">
        <v>122</v>
      </c>
    </row>
    <row r="342" s="14" customFormat="1">
      <c r="A342" s="14"/>
      <c r="B342" s="243"/>
      <c r="C342" s="244"/>
      <c r="D342" s="234" t="s">
        <v>131</v>
      </c>
      <c r="E342" s="245" t="s">
        <v>1</v>
      </c>
      <c r="F342" s="246" t="s">
        <v>315</v>
      </c>
      <c r="G342" s="244"/>
      <c r="H342" s="247">
        <v>23.495999999999999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131</v>
      </c>
      <c r="AU342" s="253" t="s">
        <v>86</v>
      </c>
      <c r="AV342" s="14" t="s">
        <v>86</v>
      </c>
      <c r="AW342" s="14" t="s">
        <v>32</v>
      </c>
      <c r="AX342" s="14" t="s">
        <v>76</v>
      </c>
      <c r="AY342" s="253" t="s">
        <v>122</v>
      </c>
    </row>
    <row r="343" s="16" customFormat="1">
      <c r="A343" s="16"/>
      <c r="B343" s="269"/>
      <c r="C343" s="270"/>
      <c r="D343" s="234" t="s">
        <v>131</v>
      </c>
      <c r="E343" s="271" t="s">
        <v>1</v>
      </c>
      <c r="F343" s="272" t="s">
        <v>217</v>
      </c>
      <c r="G343" s="270"/>
      <c r="H343" s="273">
        <v>66.665999999999997</v>
      </c>
      <c r="I343" s="274"/>
      <c r="J343" s="270"/>
      <c r="K343" s="270"/>
      <c r="L343" s="275"/>
      <c r="M343" s="276"/>
      <c r="N343" s="277"/>
      <c r="O343" s="277"/>
      <c r="P343" s="277"/>
      <c r="Q343" s="277"/>
      <c r="R343" s="277"/>
      <c r="S343" s="277"/>
      <c r="T343" s="278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79" t="s">
        <v>131</v>
      </c>
      <c r="AU343" s="279" t="s">
        <v>86</v>
      </c>
      <c r="AV343" s="16" t="s">
        <v>153</v>
      </c>
      <c r="AW343" s="16" t="s">
        <v>32</v>
      </c>
      <c r="AX343" s="16" t="s">
        <v>76</v>
      </c>
      <c r="AY343" s="279" t="s">
        <v>122</v>
      </c>
    </row>
    <row r="344" s="14" customFormat="1">
      <c r="A344" s="14"/>
      <c r="B344" s="243"/>
      <c r="C344" s="244"/>
      <c r="D344" s="234" t="s">
        <v>131</v>
      </c>
      <c r="E344" s="245" t="s">
        <v>1</v>
      </c>
      <c r="F344" s="246" t="s">
        <v>316</v>
      </c>
      <c r="G344" s="244"/>
      <c r="H344" s="247">
        <v>8.9299999999999997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131</v>
      </c>
      <c r="AU344" s="253" t="s">
        <v>86</v>
      </c>
      <c r="AV344" s="14" t="s">
        <v>86</v>
      </c>
      <c r="AW344" s="14" t="s">
        <v>32</v>
      </c>
      <c r="AX344" s="14" t="s">
        <v>76</v>
      </c>
      <c r="AY344" s="253" t="s">
        <v>122</v>
      </c>
    </row>
    <row r="345" s="16" customFormat="1">
      <c r="A345" s="16"/>
      <c r="B345" s="269"/>
      <c r="C345" s="270"/>
      <c r="D345" s="234" t="s">
        <v>131</v>
      </c>
      <c r="E345" s="271" t="s">
        <v>1</v>
      </c>
      <c r="F345" s="272" t="s">
        <v>217</v>
      </c>
      <c r="G345" s="270"/>
      <c r="H345" s="273">
        <v>8.9299999999999997</v>
      </c>
      <c r="I345" s="274"/>
      <c r="J345" s="270"/>
      <c r="K345" s="270"/>
      <c r="L345" s="275"/>
      <c r="M345" s="276"/>
      <c r="N345" s="277"/>
      <c r="O345" s="277"/>
      <c r="P345" s="277"/>
      <c r="Q345" s="277"/>
      <c r="R345" s="277"/>
      <c r="S345" s="277"/>
      <c r="T345" s="278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9" t="s">
        <v>131</v>
      </c>
      <c r="AU345" s="279" t="s">
        <v>86</v>
      </c>
      <c r="AV345" s="16" t="s">
        <v>153</v>
      </c>
      <c r="AW345" s="16" t="s">
        <v>32</v>
      </c>
      <c r="AX345" s="16" t="s">
        <v>76</v>
      </c>
      <c r="AY345" s="279" t="s">
        <v>122</v>
      </c>
    </row>
    <row r="346" s="15" customFormat="1">
      <c r="A346" s="15"/>
      <c r="B346" s="254"/>
      <c r="C346" s="255"/>
      <c r="D346" s="234" t="s">
        <v>131</v>
      </c>
      <c r="E346" s="256" t="s">
        <v>1</v>
      </c>
      <c r="F346" s="257" t="s">
        <v>138</v>
      </c>
      <c r="G346" s="255"/>
      <c r="H346" s="258">
        <v>318.32400000000001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131</v>
      </c>
      <c r="AU346" s="264" t="s">
        <v>86</v>
      </c>
      <c r="AV346" s="15" t="s">
        <v>129</v>
      </c>
      <c r="AW346" s="15" t="s">
        <v>32</v>
      </c>
      <c r="AX346" s="15" t="s">
        <v>84</v>
      </c>
      <c r="AY346" s="264" t="s">
        <v>122</v>
      </c>
    </row>
    <row r="347" s="2" customFormat="1" ht="16.5" customHeight="1">
      <c r="A347" s="39"/>
      <c r="B347" s="40"/>
      <c r="C347" s="281" t="s">
        <v>317</v>
      </c>
      <c r="D347" s="281" t="s">
        <v>318</v>
      </c>
      <c r="E347" s="282" t="s">
        <v>319</v>
      </c>
      <c r="F347" s="283" t="s">
        <v>320</v>
      </c>
      <c r="G347" s="284" t="s">
        <v>296</v>
      </c>
      <c r="H347" s="285">
        <v>599.90800000000002</v>
      </c>
      <c r="I347" s="286"/>
      <c r="J347" s="287">
        <f>ROUND(I347*H347,2)</f>
        <v>0</v>
      </c>
      <c r="K347" s="283" t="s">
        <v>128</v>
      </c>
      <c r="L347" s="288"/>
      <c r="M347" s="289" t="s">
        <v>1</v>
      </c>
      <c r="N347" s="290" t="s">
        <v>41</v>
      </c>
      <c r="O347" s="92"/>
      <c r="P347" s="228">
        <f>O347*H347</f>
        <v>0</v>
      </c>
      <c r="Q347" s="228">
        <v>1</v>
      </c>
      <c r="R347" s="228">
        <f>Q347*H347</f>
        <v>599.90800000000002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192</v>
      </c>
      <c r="AT347" s="230" t="s">
        <v>318</v>
      </c>
      <c r="AU347" s="230" t="s">
        <v>86</v>
      </c>
      <c r="AY347" s="18" t="s">
        <v>122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84</v>
      </c>
      <c r="BK347" s="231">
        <f>ROUND(I347*H347,2)</f>
        <v>0</v>
      </c>
      <c r="BL347" s="18" t="s">
        <v>129</v>
      </c>
      <c r="BM347" s="230" t="s">
        <v>321</v>
      </c>
    </row>
    <row r="348" s="14" customFormat="1">
      <c r="A348" s="14"/>
      <c r="B348" s="243"/>
      <c r="C348" s="244"/>
      <c r="D348" s="234" t="s">
        <v>131</v>
      </c>
      <c r="E348" s="245" t="s">
        <v>1</v>
      </c>
      <c r="F348" s="246" t="s">
        <v>322</v>
      </c>
      <c r="G348" s="244"/>
      <c r="H348" s="247">
        <v>412.43200000000002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131</v>
      </c>
      <c r="AU348" s="253" t="s">
        <v>86</v>
      </c>
      <c r="AV348" s="14" t="s">
        <v>86</v>
      </c>
      <c r="AW348" s="14" t="s">
        <v>32</v>
      </c>
      <c r="AX348" s="14" t="s">
        <v>76</v>
      </c>
      <c r="AY348" s="253" t="s">
        <v>122</v>
      </c>
    </row>
    <row r="349" s="14" customFormat="1">
      <c r="A349" s="14"/>
      <c r="B349" s="243"/>
      <c r="C349" s="244"/>
      <c r="D349" s="234" t="s">
        <v>131</v>
      </c>
      <c r="E349" s="245" t="s">
        <v>1</v>
      </c>
      <c r="F349" s="246" t="s">
        <v>323</v>
      </c>
      <c r="G349" s="244"/>
      <c r="H349" s="247">
        <v>43.920000000000002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131</v>
      </c>
      <c r="AU349" s="253" t="s">
        <v>86</v>
      </c>
      <c r="AV349" s="14" t="s">
        <v>86</v>
      </c>
      <c r="AW349" s="14" t="s">
        <v>32</v>
      </c>
      <c r="AX349" s="14" t="s">
        <v>76</v>
      </c>
      <c r="AY349" s="253" t="s">
        <v>122</v>
      </c>
    </row>
    <row r="350" s="14" customFormat="1">
      <c r="A350" s="14"/>
      <c r="B350" s="243"/>
      <c r="C350" s="244"/>
      <c r="D350" s="234" t="s">
        <v>131</v>
      </c>
      <c r="E350" s="245" t="s">
        <v>1</v>
      </c>
      <c r="F350" s="246" t="s">
        <v>324</v>
      </c>
      <c r="G350" s="244"/>
      <c r="H350" s="247">
        <v>10.224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131</v>
      </c>
      <c r="AU350" s="253" t="s">
        <v>86</v>
      </c>
      <c r="AV350" s="14" t="s">
        <v>86</v>
      </c>
      <c r="AW350" s="14" t="s">
        <v>32</v>
      </c>
      <c r="AX350" s="14" t="s">
        <v>76</v>
      </c>
      <c r="AY350" s="253" t="s">
        <v>122</v>
      </c>
    </row>
    <row r="351" s="14" customFormat="1">
      <c r="A351" s="14"/>
      <c r="B351" s="243"/>
      <c r="C351" s="244"/>
      <c r="D351" s="234" t="s">
        <v>131</v>
      </c>
      <c r="E351" s="245" t="s">
        <v>1</v>
      </c>
      <c r="F351" s="246" t="s">
        <v>325</v>
      </c>
      <c r="G351" s="244"/>
      <c r="H351" s="247">
        <v>133.33199999999999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131</v>
      </c>
      <c r="AU351" s="253" t="s">
        <v>86</v>
      </c>
      <c r="AV351" s="14" t="s">
        <v>86</v>
      </c>
      <c r="AW351" s="14" t="s">
        <v>32</v>
      </c>
      <c r="AX351" s="14" t="s">
        <v>76</v>
      </c>
      <c r="AY351" s="253" t="s">
        <v>122</v>
      </c>
    </row>
    <row r="352" s="15" customFormat="1">
      <c r="A352" s="15"/>
      <c r="B352" s="254"/>
      <c r="C352" s="255"/>
      <c r="D352" s="234" t="s">
        <v>131</v>
      </c>
      <c r="E352" s="256" t="s">
        <v>1</v>
      </c>
      <c r="F352" s="257" t="s">
        <v>138</v>
      </c>
      <c r="G352" s="255"/>
      <c r="H352" s="258">
        <v>599.90800000000002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4" t="s">
        <v>131</v>
      </c>
      <c r="AU352" s="264" t="s">
        <v>86</v>
      </c>
      <c r="AV352" s="15" t="s">
        <v>129</v>
      </c>
      <c r="AW352" s="15" t="s">
        <v>32</v>
      </c>
      <c r="AX352" s="15" t="s">
        <v>84</v>
      </c>
      <c r="AY352" s="264" t="s">
        <v>122</v>
      </c>
    </row>
    <row r="353" s="2" customFormat="1" ht="66.75" customHeight="1">
      <c r="A353" s="39"/>
      <c r="B353" s="40"/>
      <c r="C353" s="219" t="s">
        <v>326</v>
      </c>
      <c r="D353" s="219" t="s">
        <v>124</v>
      </c>
      <c r="E353" s="220" t="s">
        <v>327</v>
      </c>
      <c r="F353" s="221" t="s">
        <v>328</v>
      </c>
      <c r="G353" s="222" t="s">
        <v>211</v>
      </c>
      <c r="H353" s="223">
        <v>142.24000000000001</v>
      </c>
      <c r="I353" s="224"/>
      <c r="J353" s="225">
        <f>ROUND(I353*H353,2)</f>
        <v>0</v>
      </c>
      <c r="K353" s="221" t="s">
        <v>128</v>
      </c>
      <c r="L353" s="45"/>
      <c r="M353" s="226" t="s">
        <v>1</v>
      </c>
      <c r="N353" s="227" t="s">
        <v>41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129</v>
      </c>
      <c r="AT353" s="230" t="s">
        <v>124</v>
      </c>
      <c r="AU353" s="230" t="s">
        <v>86</v>
      </c>
      <c r="AY353" s="18" t="s">
        <v>122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84</v>
      </c>
      <c r="BK353" s="231">
        <f>ROUND(I353*H353,2)</f>
        <v>0</v>
      </c>
      <c r="BL353" s="18" t="s">
        <v>129</v>
      </c>
      <c r="BM353" s="230" t="s">
        <v>329</v>
      </c>
    </row>
    <row r="354" s="13" customFormat="1">
      <c r="A354" s="13"/>
      <c r="B354" s="232"/>
      <c r="C354" s="233"/>
      <c r="D354" s="234" t="s">
        <v>131</v>
      </c>
      <c r="E354" s="235" t="s">
        <v>1</v>
      </c>
      <c r="F354" s="236" t="s">
        <v>132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131</v>
      </c>
      <c r="AU354" s="242" t="s">
        <v>86</v>
      </c>
      <c r="AV354" s="13" t="s">
        <v>84</v>
      </c>
      <c r="AW354" s="13" t="s">
        <v>32</v>
      </c>
      <c r="AX354" s="13" t="s">
        <v>76</v>
      </c>
      <c r="AY354" s="242" t="s">
        <v>122</v>
      </c>
    </row>
    <row r="355" s="13" customFormat="1">
      <c r="A355" s="13"/>
      <c r="B355" s="232"/>
      <c r="C355" s="233"/>
      <c r="D355" s="234" t="s">
        <v>131</v>
      </c>
      <c r="E355" s="235" t="s">
        <v>1</v>
      </c>
      <c r="F355" s="236" t="s">
        <v>213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131</v>
      </c>
      <c r="AU355" s="242" t="s">
        <v>86</v>
      </c>
      <c r="AV355" s="13" t="s">
        <v>84</v>
      </c>
      <c r="AW355" s="13" t="s">
        <v>32</v>
      </c>
      <c r="AX355" s="13" t="s">
        <v>76</v>
      </c>
      <c r="AY355" s="242" t="s">
        <v>122</v>
      </c>
    </row>
    <row r="356" s="14" customFormat="1">
      <c r="A356" s="14"/>
      <c r="B356" s="243"/>
      <c r="C356" s="244"/>
      <c r="D356" s="234" t="s">
        <v>131</v>
      </c>
      <c r="E356" s="245" t="s">
        <v>1</v>
      </c>
      <c r="F356" s="246" t="s">
        <v>330</v>
      </c>
      <c r="G356" s="244"/>
      <c r="H356" s="247">
        <v>95.379999999999995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131</v>
      </c>
      <c r="AU356" s="253" t="s">
        <v>86</v>
      </c>
      <c r="AV356" s="14" t="s">
        <v>86</v>
      </c>
      <c r="AW356" s="14" t="s">
        <v>32</v>
      </c>
      <c r="AX356" s="14" t="s">
        <v>76</v>
      </c>
      <c r="AY356" s="253" t="s">
        <v>122</v>
      </c>
    </row>
    <row r="357" s="14" customFormat="1">
      <c r="A357" s="14"/>
      <c r="B357" s="243"/>
      <c r="C357" s="244"/>
      <c r="D357" s="234" t="s">
        <v>131</v>
      </c>
      <c r="E357" s="245" t="s">
        <v>1</v>
      </c>
      <c r="F357" s="246" t="s">
        <v>331</v>
      </c>
      <c r="G357" s="244"/>
      <c r="H357" s="247">
        <v>19.66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131</v>
      </c>
      <c r="AU357" s="253" t="s">
        <v>86</v>
      </c>
      <c r="AV357" s="14" t="s">
        <v>86</v>
      </c>
      <c r="AW357" s="14" t="s">
        <v>32</v>
      </c>
      <c r="AX357" s="14" t="s">
        <v>76</v>
      </c>
      <c r="AY357" s="253" t="s">
        <v>122</v>
      </c>
    </row>
    <row r="358" s="14" customFormat="1">
      <c r="A358" s="14"/>
      <c r="B358" s="243"/>
      <c r="C358" s="244"/>
      <c r="D358" s="234" t="s">
        <v>131</v>
      </c>
      <c r="E358" s="245" t="s">
        <v>1</v>
      </c>
      <c r="F358" s="246" t="s">
        <v>332</v>
      </c>
      <c r="G358" s="244"/>
      <c r="H358" s="247">
        <v>2.6000000000000001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131</v>
      </c>
      <c r="AU358" s="253" t="s">
        <v>86</v>
      </c>
      <c r="AV358" s="14" t="s">
        <v>86</v>
      </c>
      <c r="AW358" s="14" t="s">
        <v>32</v>
      </c>
      <c r="AX358" s="14" t="s">
        <v>76</v>
      </c>
      <c r="AY358" s="253" t="s">
        <v>122</v>
      </c>
    </row>
    <row r="359" s="14" customFormat="1">
      <c r="A359" s="14"/>
      <c r="B359" s="243"/>
      <c r="C359" s="244"/>
      <c r="D359" s="234" t="s">
        <v>131</v>
      </c>
      <c r="E359" s="245" t="s">
        <v>1</v>
      </c>
      <c r="F359" s="246" t="s">
        <v>333</v>
      </c>
      <c r="G359" s="244"/>
      <c r="H359" s="247">
        <v>24.600000000000001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131</v>
      </c>
      <c r="AU359" s="253" t="s">
        <v>86</v>
      </c>
      <c r="AV359" s="14" t="s">
        <v>86</v>
      </c>
      <c r="AW359" s="14" t="s">
        <v>32</v>
      </c>
      <c r="AX359" s="14" t="s">
        <v>76</v>
      </c>
      <c r="AY359" s="253" t="s">
        <v>122</v>
      </c>
    </row>
    <row r="360" s="15" customFormat="1">
      <c r="A360" s="15"/>
      <c r="B360" s="254"/>
      <c r="C360" s="255"/>
      <c r="D360" s="234" t="s">
        <v>131</v>
      </c>
      <c r="E360" s="256" t="s">
        <v>1</v>
      </c>
      <c r="F360" s="257" t="s">
        <v>138</v>
      </c>
      <c r="G360" s="255"/>
      <c r="H360" s="258">
        <v>142.24000000000001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131</v>
      </c>
      <c r="AU360" s="264" t="s">
        <v>86</v>
      </c>
      <c r="AV360" s="15" t="s">
        <v>129</v>
      </c>
      <c r="AW360" s="15" t="s">
        <v>32</v>
      </c>
      <c r="AX360" s="15" t="s">
        <v>84</v>
      </c>
      <c r="AY360" s="264" t="s">
        <v>122</v>
      </c>
    </row>
    <row r="361" s="2" customFormat="1" ht="16.5" customHeight="1">
      <c r="A361" s="39"/>
      <c r="B361" s="40"/>
      <c r="C361" s="281" t="s">
        <v>334</v>
      </c>
      <c r="D361" s="281" t="s">
        <v>318</v>
      </c>
      <c r="E361" s="282" t="s">
        <v>335</v>
      </c>
      <c r="F361" s="283" t="s">
        <v>336</v>
      </c>
      <c r="G361" s="284" t="s">
        <v>296</v>
      </c>
      <c r="H361" s="285">
        <v>284.48000000000002</v>
      </c>
      <c r="I361" s="286"/>
      <c r="J361" s="287">
        <f>ROUND(I361*H361,2)</f>
        <v>0</v>
      </c>
      <c r="K361" s="283" t="s">
        <v>128</v>
      </c>
      <c r="L361" s="288"/>
      <c r="M361" s="289" t="s">
        <v>1</v>
      </c>
      <c r="N361" s="290" t="s">
        <v>41</v>
      </c>
      <c r="O361" s="92"/>
      <c r="P361" s="228">
        <f>O361*H361</f>
        <v>0</v>
      </c>
      <c r="Q361" s="228">
        <v>1</v>
      </c>
      <c r="R361" s="228">
        <f>Q361*H361</f>
        <v>284.48000000000002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192</v>
      </c>
      <c r="AT361" s="230" t="s">
        <v>318</v>
      </c>
      <c r="AU361" s="230" t="s">
        <v>86</v>
      </c>
      <c r="AY361" s="18" t="s">
        <v>122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84</v>
      </c>
      <c r="BK361" s="231">
        <f>ROUND(I361*H361,2)</f>
        <v>0</v>
      </c>
      <c r="BL361" s="18" t="s">
        <v>129</v>
      </c>
      <c r="BM361" s="230" t="s">
        <v>337</v>
      </c>
    </row>
    <row r="362" s="2" customFormat="1">
      <c r="A362" s="39"/>
      <c r="B362" s="40"/>
      <c r="C362" s="41"/>
      <c r="D362" s="234" t="s">
        <v>178</v>
      </c>
      <c r="E362" s="41"/>
      <c r="F362" s="265" t="s">
        <v>338</v>
      </c>
      <c r="G362" s="41"/>
      <c r="H362" s="41"/>
      <c r="I362" s="266"/>
      <c r="J362" s="41"/>
      <c r="K362" s="41"/>
      <c r="L362" s="45"/>
      <c r="M362" s="267"/>
      <c r="N362" s="268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178</v>
      </c>
      <c r="AU362" s="18" t="s">
        <v>86</v>
      </c>
    </row>
    <row r="363" s="14" customFormat="1">
      <c r="A363" s="14"/>
      <c r="B363" s="243"/>
      <c r="C363" s="244"/>
      <c r="D363" s="234" t="s">
        <v>131</v>
      </c>
      <c r="E363" s="244"/>
      <c r="F363" s="246" t="s">
        <v>339</v>
      </c>
      <c r="G363" s="244"/>
      <c r="H363" s="247">
        <v>284.48000000000002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131</v>
      </c>
      <c r="AU363" s="253" t="s">
        <v>86</v>
      </c>
      <c r="AV363" s="14" t="s">
        <v>86</v>
      </c>
      <c r="AW363" s="14" t="s">
        <v>4</v>
      </c>
      <c r="AX363" s="14" t="s">
        <v>84</v>
      </c>
      <c r="AY363" s="253" t="s">
        <v>122</v>
      </c>
    </row>
    <row r="364" s="2" customFormat="1" ht="55.5" customHeight="1">
      <c r="A364" s="39"/>
      <c r="B364" s="40"/>
      <c r="C364" s="219" t="s">
        <v>340</v>
      </c>
      <c r="D364" s="219" t="s">
        <v>124</v>
      </c>
      <c r="E364" s="220" t="s">
        <v>341</v>
      </c>
      <c r="F364" s="221" t="s">
        <v>342</v>
      </c>
      <c r="G364" s="222" t="s">
        <v>127</v>
      </c>
      <c r="H364" s="223">
        <v>35.780000000000001</v>
      </c>
      <c r="I364" s="224"/>
      <c r="J364" s="225">
        <f>ROUND(I364*H364,2)</f>
        <v>0</v>
      </c>
      <c r="K364" s="221" t="s">
        <v>128</v>
      </c>
      <c r="L364" s="45"/>
      <c r="M364" s="226" t="s">
        <v>1</v>
      </c>
      <c r="N364" s="227" t="s">
        <v>41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129</v>
      </c>
      <c r="AT364" s="230" t="s">
        <v>124</v>
      </c>
      <c r="AU364" s="230" t="s">
        <v>86</v>
      </c>
      <c r="AY364" s="18" t="s">
        <v>122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84</v>
      </c>
      <c r="BK364" s="231">
        <f>ROUND(I364*H364,2)</f>
        <v>0</v>
      </c>
      <c r="BL364" s="18" t="s">
        <v>129</v>
      </c>
      <c r="BM364" s="230" t="s">
        <v>343</v>
      </c>
    </row>
    <row r="365" s="14" customFormat="1">
      <c r="A365" s="14"/>
      <c r="B365" s="243"/>
      <c r="C365" s="244"/>
      <c r="D365" s="234" t="s">
        <v>131</v>
      </c>
      <c r="E365" s="245" t="s">
        <v>1</v>
      </c>
      <c r="F365" s="246" t="s">
        <v>344</v>
      </c>
      <c r="G365" s="244"/>
      <c r="H365" s="247">
        <v>15.26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131</v>
      </c>
      <c r="AU365" s="253" t="s">
        <v>86</v>
      </c>
      <c r="AV365" s="14" t="s">
        <v>86</v>
      </c>
      <c r="AW365" s="14" t="s">
        <v>32</v>
      </c>
      <c r="AX365" s="14" t="s">
        <v>76</v>
      </c>
      <c r="AY365" s="253" t="s">
        <v>122</v>
      </c>
    </row>
    <row r="366" s="14" customFormat="1">
      <c r="A366" s="14"/>
      <c r="B366" s="243"/>
      <c r="C366" s="244"/>
      <c r="D366" s="234" t="s">
        <v>131</v>
      </c>
      <c r="E366" s="245" t="s">
        <v>1</v>
      </c>
      <c r="F366" s="246" t="s">
        <v>345</v>
      </c>
      <c r="G366" s="244"/>
      <c r="H366" s="247">
        <v>20.52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131</v>
      </c>
      <c r="AU366" s="253" t="s">
        <v>86</v>
      </c>
      <c r="AV366" s="14" t="s">
        <v>86</v>
      </c>
      <c r="AW366" s="14" t="s">
        <v>32</v>
      </c>
      <c r="AX366" s="14" t="s">
        <v>76</v>
      </c>
      <c r="AY366" s="253" t="s">
        <v>122</v>
      </c>
    </row>
    <row r="367" s="15" customFormat="1">
      <c r="A367" s="15"/>
      <c r="B367" s="254"/>
      <c r="C367" s="255"/>
      <c r="D367" s="234" t="s">
        <v>131</v>
      </c>
      <c r="E367" s="256" t="s">
        <v>1</v>
      </c>
      <c r="F367" s="257" t="s">
        <v>138</v>
      </c>
      <c r="G367" s="255"/>
      <c r="H367" s="258">
        <v>35.780000000000001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131</v>
      </c>
      <c r="AU367" s="264" t="s">
        <v>86</v>
      </c>
      <c r="AV367" s="15" t="s">
        <v>129</v>
      </c>
      <c r="AW367" s="15" t="s">
        <v>32</v>
      </c>
      <c r="AX367" s="15" t="s">
        <v>84</v>
      </c>
      <c r="AY367" s="264" t="s">
        <v>122</v>
      </c>
    </row>
    <row r="368" s="2" customFormat="1" ht="37.8" customHeight="1">
      <c r="A368" s="39"/>
      <c r="B368" s="40"/>
      <c r="C368" s="219" t="s">
        <v>346</v>
      </c>
      <c r="D368" s="219" t="s">
        <v>124</v>
      </c>
      <c r="E368" s="220" t="s">
        <v>347</v>
      </c>
      <c r="F368" s="221" t="s">
        <v>348</v>
      </c>
      <c r="G368" s="222" t="s">
        <v>127</v>
      </c>
      <c r="H368" s="223">
        <v>17.890000000000001</v>
      </c>
      <c r="I368" s="224"/>
      <c r="J368" s="225">
        <f>ROUND(I368*H368,2)</f>
        <v>0</v>
      </c>
      <c r="K368" s="221" t="s">
        <v>128</v>
      </c>
      <c r="L368" s="45"/>
      <c r="M368" s="226" t="s">
        <v>1</v>
      </c>
      <c r="N368" s="227" t="s">
        <v>41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129</v>
      </c>
      <c r="AT368" s="230" t="s">
        <v>124</v>
      </c>
      <c r="AU368" s="230" t="s">
        <v>86</v>
      </c>
      <c r="AY368" s="18" t="s">
        <v>122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84</v>
      </c>
      <c r="BK368" s="231">
        <f>ROUND(I368*H368,2)</f>
        <v>0</v>
      </c>
      <c r="BL368" s="18" t="s">
        <v>129</v>
      </c>
      <c r="BM368" s="230" t="s">
        <v>349</v>
      </c>
    </row>
    <row r="369" s="13" customFormat="1">
      <c r="A369" s="13"/>
      <c r="B369" s="232"/>
      <c r="C369" s="233"/>
      <c r="D369" s="234" t="s">
        <v>131</v>
      </c>
      <c r="E369" s="235" t="s">
        <v>1</v>
      </c>
      <c r="F369" s="236" t="s">
        <v>350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131</v>
      </c>
      <c r="AU369" s="242" t="s">
        <v>86</v>
      </c>
      <c r="AV369" s="13" t="s">
        <v>84</v>
      </c>
      <c r="AW369" s="13" t="s">
        <v>32</v>
      </c>
      <c r="AX369" s="13" t="s">
        <v>76</v>
      </c>
      <c r="AY369" s="242" t="s">
        <v>122</v>
      </c>
    </row>
    <row r="370" s="14" customFormat="1">
      <c r="A370" s="14"/>
      <c r="B370" s="243"/>
      <c r="C370" s="244"/>
      <c r="D370" s="234" t="s">
        <v>131</v>
      </c>
      <c r="E370" s="245" t="s">
        <v>1</v>
      </c>
      <c r="F370" s="246" t="s">
        <v>206</v>
      </c>
      <c r="G370" s="244"/>
      <c r="H370" s="247">
        <v>7.6299999999999999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131</v>
      </c>
      <c r="AU370" s="253" t="s">
        <v>86</v>
      </c>
      <c r="AV370" s="14" t="s">
        <v>86</v>
      </c>
      <c r="AW370" s="14" t="s">
        <v>32</v>
      </c>
      <c r="AX370" s="14" t="s">
        <v>76</v>
      </c>
      <c r="AY370" s="253" t="s">
        <v>122</v>
      </c>
    </row>
    <row r="371" s="14" customFormat="1">
      <c r="A371" s="14"/>
      <c r="B371" s="243"/>
      <c r="C371" s="244"/>
      <c r="D371" s="234" t="s">
        <v>131</v>
      </c>
      <c r="E371" s="245" t="s">
        <v>1</v>
      </c>
      <c r="F371" s="246" t="s">
        <v>207</v>
      </c>
      <c r="G371" s="244"/>
      <c r="H371" s="247">
        <v>10.26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131</v>
      </c>
      <c r="AU371" s="253" t="s">
        <v>86</v>
      </c>
      <c r="AV371" s="14" t="s">
        <v>86</v>
      </c>
      <c r="AW371" s="14" t="s">
        <v>32</v>
      </c>
      <c r="AX371" s="14" t="s">
        <v>76</v>
      </c>
      <c r="AY371" s="253" t="s">
        <v>122</v>
      </c>
    </row>
    <row r="372" s="15" customFormat="1">
      <c r="A372" s="15"/>
      <c r="B372" s="254"/>
      <c r="C372" s="255"/>
      <c r="D372" s="234" t="s">
        <v>131</v>
      </c>
      <c r="E372" s="256" t="s">
        <v>1</v>
      </c>
      <c r="F372" s="257" t="s">
        <v>138</v>
      </c>
      <c r="G372" s="255"/>
      <c r="H372" s="258">
        <v>17.890000000000001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131</v>
      </c>
      <c r="AU372" s="264" t="s">
        <v>86</v>
      </c>
      <c r="AV372" s="15" t="s">
        <v>129</v>
      </c>
      <c r="AW372" s="15" t="s">
        <v>32</v>
      </c>
      <c r="AX372" s="15" t="s">
        <v>84</v>
      </c>
      <c r="AY372" s="264" t="s">
        <v>122</v>
      </c>
    </row>
    <row r="373" s="2" customFormat="1" ht="37.8" customHeight="1">
      <c r="A373" s="39"/>
      <c r="B373" s="40"/>
      <c r="C373" s="219" t="s">
        <v>351</v>
      </c>
      <c r="D373" s="219" t="s">
        <v>124</v>
      </c>
      <c r="E373" s="220" t="s">
        <v>352</v>
      </c>
      <c r="F373" s="221" t="s">
        <v>353</v>
      </c>
      <c r="G373" s="222" t="s">
        <v>127</v>
      </c>
      <c r="H373" s="223">
        <v>53.670000000000002</v>
      </c>
      <c r="I373" s="224"/>
      <c r="J373" s="225">
        <f>ROUND(I373*H373,2)</f>
        <v>0</v>
      </c>
      <c r="K373" s="221" t="s">
        <v>128</v>
      </c>
      <c r="L373" s="45"/>
      <c r="M373" s="226" t="s">
        <v>1</v>
      </c>
      <c r="N373" s="227" t="s">
        <v>41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129</v>
      </c>
      <c r="AT373" s="230" t="s">
        <v>124</v>
      </c>
      <c r="AU373" s="230" t="s">
        <v>86</v>
      </c>
      <c r="AY373" s="18" t="s">
        <v>122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84</v>
      </c>
      <c r="BK373" s="231">
        <f>ROUND(I373*H373,2)</f>
        <v>0</v>
      </c>
      <c r="BL373" s="18" t="s">
        <v>129</v>
      </c>
      <c r="BM373" s="230" t="s">
        <v>354</v>
      </c>
    </row>
    <row r="374" s="14" customFormat="1">
      <c r="A374" s="14"/>
      <c r="B374" s="243"/>
      <c r="C374" s="244"/>
      <c r="D374" s="234" t="s">
        <v>131</v>
      </c>
      <c r="E374" s="245" t="s">
        <v>1</v>
      </c>
      <c r="F374" s="246" t="s">
        <v>355</v>
      </c>
      <c r="G374" s="244"/>
      <c r="H374" s="247">
        <v>22.890000000000001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131</v>
      </c>
      <c r="AU374" s="253" t="s">
        <v>86</v>
      </c>
      <c r="AV374" s="14" t="s">
        <v>86</v>
      </c>
      <c r="AW374" s="14" t="s">
        <v>32</v>
      </c>
      <c r="AX374" s="14" t="s">
        <v>76</v>
      </c>
      <c r="AY374" s="253" t="s">
        <v>122</v>
      </c>
    </row>
    <row r="375" s="14" customFormat="1">
      <c r="A375" s="14"/>
      <c r="B375" s="243"/>
      <c r="C375" s="244"/>
      <c r="D375" s="234" t="s">
        <v>131</v>
      </c>
      <c r="E375" s="245" t="s">
        <v>1</v>
      </c>
      <c r="F375" s="246" t="s">
        <v>356</v>
      </c>
      <c r="G375" s="244"/>
      <c r="H375" s="247">
        <v>30.780000000000001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131</v>
      </c>
      <c r="AU375" s="253" t="s">
        <v>86</v>
      </c>
      <c r="AV375" s="14" t="s">
        <v>86</v>
      </c>
      <c r="AW375" s="14" t="s">
        <v>32</v>
      </c>
      <c r="AX375" s="14" t="s">
        <v>76</v>
      </c>
      <c r="AY375" s="253" t="s">
        <v>122</v>
      </c>
    </row>
    <row r="376" s="15" customFormat="1">
      <c r="A376" s="15"/>
      <c r="B376" s="254"/>
      <c r="C376" s="255"/>
      <c r="D376" s="234" t="s">
        <v>131</v>
      </c>
      <c r="E376" s="256" t="s">
        <v>1</v>
      </c>
      <c r="F376" s="257" t="s">
        <v>138</v>
      </c>
      <c r="G376" s="255"/>
      <c r="H376" s="258">
        <v>53.670000000000002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131</v>
      </c>
      <c r="AU376" s="264" t="s">
        <v>86</v>
      </c>
      <c r="AV376" s="15" t="s">
        <v>129</v>
      </c>
      <c r="AW376" s="15" t="s">
        <v>32</v>
      </c>
      <c r="AX376" s="15" t="s">
        <v>84</v>
      </c>
      <c r="AY376" s="264" t="s">
        <v>122</v>
      </c>
    </row>
    <row r="377" s="2" customFormat="1" ht="16.5" customHeight="1">
      <c r="A377" s="39"/>
      <c r="B377" s="40"/>
      <c r="C377" s="281" t="s">
        <v>357</v>
      </c>
      <c r="D377" s="281" t="s">
        <v>318</v>
      </c>
      <c r="E377" s="282" t="s">
        <v>358</v>
      </c>
      <c r="F377" s="283" t="s">
        <v>359</v>
      </c>
      <c r="G377" s="284" t="s">
        <v>360</v>
      </c>
      <c r="H377" s="285">
        <v>1.0740000000000001</v>
      </c>
      <c r="I377" s="286"/>
      <c r="J377" s="287">
        <f>ROUND(I377*H377,2)</f>
        <v>0</v>
      </c>
      <c r="K377" s="283" t="s">
        <v>128</v>
      </c>
      <c r="L377" s="288"/>
      <c r="M377" s="289" t="s">
        <v>1</v>
      </c>
      <c r="N377" s="290" t="s">
        <v>41</v>
      </c>
      <c r="O377" s="92"/>
      <c r="P377" s="228">
        <f>O377*H377</f>
        <v>0</v>
      </c>
      <c r="Q377" s="228">
        <v>0.001</v>
      </c>
      <c r="R377" s="228">
        <f>Q377*H377</f>
        <v>0.0010740000000000001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192</v>
      </c>
      <c r="AT377" s="230" t="s">
        <v>318</v>
      </c>
      <c r="AU377" s="230" t="s">
        <v>86</v>
      </c>
      <c r="AY377" s="18" t="s">
        <v>122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84</v>
      </c>
      <c r="BK377" s="231">
        <f>ROUND(I377*H377,2)</f>
        <v>0</v>
      </c>
      <c r="BL377" s="18" t="s">
        <v>129</v>
      </c>
      <c r="BM377" s="230" t="s">
        <v>361</v>
      </c>
    </row>
    <row r="378" s="14" customFormat="1">
      <c r="A378" s="14"/>
      <c r="B378" s="243"/>
      <c r="C378" s="244"/>
      <c r="D378" s="234" t="s">
        <v>131</v>
      </c>
      <c r="E378" s="245" t="s">
        <v>1</v>
      </c>
      <c r="F378" s="246" t="s">
        <v>362</v>
      </c>
      <c r="G378" s="244"/>
      <c r="H378" s="247">
        <v>0.45800000000000002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131</v>
      </c>
      <c r="AU378" s="253" t="s">
        <v>86</v>
      </c>
      <c r="AV378" s="14" t="s">
        <v>86</v>
      </c>
      <c r="AW378" s="14" t="s">
        <v>32</v>
      </c>
      <c r="AX378" s="14" t="s">
        <v>76</v>
      </c>
      <c r="AY378" s="253" t="s">
        <v>122</v>
      </c>
    </row>
    <row r="379" s="14" customFormat="1">
      <c r="A379" s="14"/>
      <c r="B379" s="243"/>
      <c r="C379" s="244"/>
      <c r="D379" s="234" t="s">
        <v>131</v>
      </c>
      <c r="E379" s="245" t="s">
        <v>1</v>
      </c>
      <c r="F379" s="246" t="s">
        <v>363</v>
      </c>
      <c r="G379" s="244"/>
      <c r="H379" s="247">
        <v>0.61599999999999999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131</v>
      </c>
      <c r="AU379" s="253" t="s">
        <v>86</v>
      </c>
      <c r="AV379" s="14" t="s">
        <v>86</v>
      </c>
      <c r="AW379" s="14" t="s">
        <v>32</v>
      </c>
      <c r="AX379" s="14" t="s">
        <v>76</v>
      </c>
      <c r="AY379" s="253" t="s">
        <v>122</v>
      </c>
    </row>
    <row r="380" s="15" customFormat="1">
      <c r="A380" s="15"/>
      <c r="B380" s="254"/>
      <c r="C380" s="255"/>
      <c r="D380" s="234" t="s">
        <v>131</v>
      </c>
      <c r="E380" s="256" t="s">
        <v>1</v>
      </c>
      <c r="F380" s="257" t="s">
        <v>138</v>
      </c>
      <c r="G380" s="255"/>
      <c r="H380" s="258">
        <v>1.0740000000000001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4" t="s">
        <v>131</v>
      </c>
      <c r="AU380" s="264" t="s">
        <v>86</v>
      </c>
      <c r="AV380" s="15" t="s">
        <v>129</v>
      </c>
      <c r="AW380" s="15" t="s">
        <v>32</v>
      </c>
      <c r="AX380" s="15" t="s">
        <v>84</v>
      </c>
      <c r="AY380" s="264" t="s">
        <v>122</v>
      </c>
    </row>
    <row r="381" s="12" customFormat="1" ht="22.8" customHeight="1">
      <c r="A381" s="12"/>
      <c r="B381" s="203"/>
      <c r="C381" s="204"/>
      <c r="D381" s="205" t="s">
        <v>75</v>
      </c>
      <c r="E381" s="217" t="s">
        <v>86</v>
      </c>
      <c r="F381" s="217" t="s">
        <v>364</v>
      </c>
      <c r="G381" s="204"/>
      <c r="H381" s="204"/>
      <c r="I381" s="207"/>
      <c r="J381" s="218">
        <f>BK381</f>
        <v>0</v>
      </c>
      <c r="K381" s="204"/>
      <c r="L381" s="209"/>
      <c r="M381" s="210"/>
      <c r="N381" s="211"/>
      <c r="O381" s="211"/>
      <c r="P381" s="212">
        <f>SUM(P382:P390)</f>
        <v>0</v>
      </c>
      <c r="Q381" s="211"/>
      <c r="R381" s="212">
        <f>SUM(R382:R390)</f>
        <v>177.77057099999999</v>
      </c>
      <c r="S381" s="211"/>
      <c r="T381" s="213">
        <f>SUM(T382:T390)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4" t="s">
        <v>84</v>
      </c>
      <c r="AT381" s="215" t="s">
        <v>75</v>
      </c>
      <c r="AU381" s="215" t="s">
        <v>84</v>
      </c>
      <c r="AY381" s="214" t="s">
        <v>122</v>
      </c>
      <c r="BK381" s="216">
        <f>SUM(BK382:BK390)</f>
        <v>0</v>
      </c>
    </row>
    <row r="382" s="2" customFormat="1" ht="44.25" customHeight="1">
      <c r="A382" s="39"/>
      <c r="B382" s="40"/>
      <c r="C382" s="219" t="s">
        <v>365</v>
      </c>
      <c r="D382" s="219" t="s">
        <v>124</v>
      </c>
      <c r="E382" s="220" t="s">
        <v>366</v>
      </c>
      <c r="F382" s="221" t="s">
        <v>367</v>
      </c>
      <c r="G382" s="222" t="s">
        <v>211</v>
      </c>
      <c r="H382" s="223">
        <v>55.268000000000001</v>
      </c>
      <c r="I382" s="224"/>
      <c r="J382" s="225">
        <f>ROUND(I382*H382,2)</f>
        <v>0</v>
      </c>
      <c r="K382" s="221" t="s">
        <v>128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1.6299999999999999</v>
      </c>
      <c r="R382" s="228">
        <f>Q382*H382</f>
        <v>90.086839999999995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129</v>
      </c>
      <c r="AT382" s="230" t="s">
        <v>124</v>
      </c>
      <c r="AU382" s="230" t="s">
        <v>86</v>
      </c>
      <c r="AY382" s="18" t="s">
        <v>122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129</v>
      </c>
      <c r="BM382" s="230" t="s">
        <v>368</v>
      </c>
    </row>
    <row r="383" s="13" customFormat="1">
      <c r="A383" s="13"/>
      <c r="B383" s="232"/>
      <c r="C383" s="233"/>
      <c r="D383" s="234" t="s">
        <v>131</v>
      </c>
      <c r="E383" s="235" t="s">
        <v>1</v>
      </c>
      <c r="F383" s="236" t="s">
        <v>132</v>
      </c>
      <c r="G383" s="233"/>
      <c r="H383" s="235" t="s">
        <v>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131</v>
      </c>
      <c r="AU383" s="242" t="s">
        <v>86</v>
      </c>
      <c r="AV383" s="13" t="s">
        <v>84</v>
      </c>
      <c r="AW383" s="13" t="s">
        <v>32</v>
      </c>
      <c r="AX383" s="13" t="s">
        <v>76</v>
      </c>
      <c r="AY383" s="242" t="s">
        <v>122</v>
      </c>
    </row>
    <row r="384" s="14" customFormat="1">
      <c r="A384" s="14"/>
      <c r="B384" s="243"/>
      <c r="C384" s="244"/>
      <c r="D384" s="234" t="s">
        <v>131</v>
      </c>
      <c r="E384" s="245" t="s">
        <v>1</v>
      </c>
      <c r="F384" s="246" t="s">
        <v>369</v>
      </c>
      <c r="G384" s="244"/>
      <c r="H384" s="247">
        <v>35.723999999999997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131</v>
      </c>
      <c r="AU384" s="253" t="s">
        <v>86</v>
      </c>
      <c r="AV384" s="14" t="s">
        <v>86</v>
      </c>
      <c r="AW384" s="14" t="s">
        <v>32</v>
      </c>
      <c r="AX384" s="14" t="s">
        <v>76</v>
      </c>
      <c r="AY384" s="253" t="s">
        <v>122</v>
      </c>
    </row>
    <row r="385" s="14" customFormat="1">
      <c r="A385" s="14"/>
      <c r="B385" s="243"/>
      <c r="C385" s="244"/>
      <c r="D385" s="234" t="s">
        <v>131</v>
      </c>
      <c r="E385" s="245" t="s">
        <v>1</v>
      </c>
      <c r="F385" s="246" t="s">
        <v>370</v>
      </c>
      <c r="G385" s="244"/>
      <c r="H385" s="247">
        <v>7.3639999999999999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131</v>
      </c>
      <c r="AU385" s="253" t="s">
        <v>86</v>
      </c>
      <c r="AV385" s="14" t="s">
        <v>86</v>
      </c>
      <c r="AW385" s="14" t="s">
        <v>32</v>
      </c>
      <c r="AX385" s="14" t="s">
        <v>76</v>
      </c>
      <c r="AY385" s="253" t="s">
        <v>122</v>
      </c>
    </row>
    <row r="386" s="14" customFormat="1">
      <c r="A386" s="14"/>
      <c r="B386" s="243"/>
      <c r="C386" s="244"/>
      <c r="D386" s="234" t="s">
        <v>131</v>
      </c>
      <c r="E386" s="245" t="s">
        <v>1</v>
      </c>
      <c r="F386" s="246" t="s">
        <v>371</v>
      </c>
      <c r="G386" s="244"/>
      <c r="H386" s="247">
        <v>0.97499999999999998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131</v>
      </c>
      <c r="AU386" s="253" t="s">
        <v>86</v>
      </c>
      <c r="AV386" s="14" t="s">
        <v>86</v>
      </c>
      <c r="AW386" s="14" t="s">
        <v>32</v>
      </c>
      <c r="AX386" s="14" t="s">
        <v>76</v>
      </c>
      <c r="AY386" s="253" t="s">
        <v>122</v>
      </c>
    </row>
    <row r="387" s="14" customFormat="1">
      <c r="A387" s="14"/>
      <c r="B387" s="243"/>
      <c r="C387" s="244"/>
      <c r="D387" s="234" t="s">
        <v>131</v>
      </c>
      <c r="E387" s="245" t="s">
        <v>1</v>
      </c>
      <c r="F387" s="246" t="s">
        <v>372</v>
      </c>
      <c r="G387" s="244"/>
      <c r="H387" s="247">
        <v>11.205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131</v>
      </c>
      <c r="AU387" s="253" t="s">
        <v>86</v>
      </c>
      <c r="AV387" s="14" t="s">
        <v>86</v>
      </c>
      <c r="AW387" s="14" t="s">
        <v>32</v>
      </c>
      <c r="AX387" s="14" t="s">
        <v>76</v>
      </c>
      <c r="AY387" s="253" t="s">
        <v>122</v>
      </c>
    </row>
    <row r="388" s="15" customFormat="1">
      <c r="A388" s="15"/>
      <c r="B388" s="254"/>
      <c r="C388" s="255"/>
      <c r="D388" s="234" t="s">
        <v>131</v>
      </c>
      <c r="E388" s="256" t="s">
        <v>1</v>
      </c>
      <c r="F388" s="257" t="s">
        <v>138</v>
      </c>
      <c r="G388" s="255"/>
      <c r="H388" s="258">
        <v>55.268000000000001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131</v>
      </c>
      <c r="AU388" s="264" t="s">
        <v>86</v>
      </c>
      <c r="AV388" s="15" t="s">
        <v>129</v>
      </c>
      <c r="AW388" s="15" t="s">
        <v>32</v>
      </c>
      <c r="AX388" s="15" t="s">
        <v>84</v>
      </c>
      <c r="AY388" s="264" t="s">
        <v>122</v>
      </c>
    </row>
    <row r="389" s="2" customFormat="1" ht="66.75" customHeight="1">
      <c r="A389" s="39"/>
      <c r="B389" s="40"/>
      <c r="C389" s="219" t="s">
        <v>373</v>
      </c>
      <c r="D389" s="219" t="s">
        <v>124</v>
      </c>
      <c r="E389" s="220" t="s">
        <v>374</v>
      </c>
      <c r="F389" s="221" t="s">
        <v>375</v>
      </c>
      <c r="G389" s="222" t="s">
        <v>195</v>
      </c>
      <c r="H389" s="223">
        <v>368.44999999999999</v>
      </c>
      <c r="I389" s="224"/>
      <c r="J389" s="225">
        <f>ROUND(I389*H389,2)</f>
        <v>0</v>
      </c>
      <c r="K389" s="221" t="s">
        <v>128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0.23798</v>
      </c>
      <c r="R389" s="228">
        <f>Q389*H389</f>
        <v>87.683730999999995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129</v>
      </c>
      <c r="AT389" s="230" t="s">
        <v>124</v>
      </c>
      <c r="AU389" s="230" t="s">
        <v>86</v>
      </c>
      <c r="AY389" s="18" t="s">
        <v>122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129</v>
      </c>
      <c r="BM389" s="230" t="s">
        <v>376</v>
      </c>
    </row>
    <row r="390" s="14" customFormat="1">
      <c r="A390" s="14"/>
      <c r="B390" s="243"/>
      <c r="C390" s="244"/>
      <c r="D390" s="234" t="s">
        <v>131</v>
      </c>
      <c r="E390" s="245" t="s">
        <v>1</v>
      </c>
      <c r="F390" s="246" t="s">
        <v>377</v>
      </c>
      <c r="G390" s="244"/>
      <c r="H390" s="247">
        <v>368.44999999999999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131</v>
      </c>
      <c r="AU390" s="253" t="s">
        <v>86</v>
      </c>
      <c r="AV390" s="14" t="s">
        <v>86</v>
      </c>
      <c r="AW390" s="14" t="s">
        <v>32</v>
      </c>
      <c r="AX390" s="14" t="s">
        <v>84</v>
      </c>
      <c r="AY390" s="253" t="s">
        <v>122</v>
      </c>
    </row>
    <row r="391" s="12" customFormat="1" ht="22.8" customHeight="1">
      <c r="A391" s="12"/>
      <c r="B391" s="203"/>
      <c r="C391" s="204"/>
      <c r="D391" s="205" t="s">
        <v>75</v>
      </c>
      <c r="E391" s="217" t="s">
        <v>129</v>
      </c>
      <c r="F391" s="217" t="s">
        <v>378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SUM(P392:P405)</f>
        <v>0</v>
      </c>
      <c r="Q391" s="211"/>
      <c r="R391" s="212">
        <f>SUM(R392:R405)</f>
        <v>0</v>
      </c>
      <c r="S391" s="211"/>
      <c r="T391" s="213">
        <f>SUM(T392:T405)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84</v>
      </c>
      <c r="AT391" s="215" t="s">
        <v>75</v>
      </c>
      <c r="AU391" s="215" t="s">
        <v>84</v>
      </c>
      <c r="AY391" s="214" t="s">
        <v>122</v>
      </c>
      <c r="BK391" s="216">
        <f>SUM(BK392:BK405)</f>
        <v>0</v>
      </c>
    </row>
    <row r="392" s="2" customFormat="1" ht="24.15" customHeight="1">
      <c r="A392" s="39"/>
      <c r="B392" s="40"/>
      <c r="C392" s="219" t="s">
        <v>379</v>
      </c>
      <c r="D392" s="219" t="s">
        <v>124</v>
      </c>
      <c r="E392" s="220" t="s">
        <v>380</v>
      </c>
      <c r="F392" s="221" t="s">
        <v>381</v>
      </c>
      <c r="G392" s="222" t="s">
        <v>211</v>
      </c>
      <c r="H392" s="223">
        <v>1</v>
      </c>
      <c r="I392" s="224"/>
      <c r="J392" s="225">
        <f>ROUND(I392*H392,2)</f>
        <v>0</v>
      </c>
      <c r="K392" s="221" t="s">
        <v>128</v>
      </c>
      <c r="L392" s="45"/>
      <c r="M392" s="226" t="s">
        <v>1</v>
      </c>
      <c r="N392" s="227" t="s">
        <v>41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129</v>
      </c>
      <c r="AT392" s="230" t="s">
        <v>124</v>
      </c>
      <c r="AU392" s="230" t="s">
        <v>86</v>
      </c>
      <c r="AY392" s="18" t="s">
        <v>122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84</v>
      </c>
      <c r="BK392" s="231">
        <f>ROUND(I392*H392,2)</f>
        <v>0</v>
      </c>
      <c r="BL392" s="18" t="s">
        <v>129</v>
      </c>
      <c r="BM392" s="230" t="s">
        <v>382</v>
      </c>
    </row>
    <row r="393" s="14" customFormat="1">
      <c r="A393" s="14"/>
      <c r="B393" s="243"/>
      <c r="C393" s="244"/>
      <c r="D393" s="234" t="s">
        <v>131</v>
      </c>
      <c r="E393" s="245" t="s">
        <v>1</v>
      </c>
      <c r="F393" s="246" t="s">
        <v>383</v>
      </c>
      <c r="G393" s="244"/>
      <c r="H393" s="247">
        <v>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131</v>
      </c>
      <c r="AU393" s="253" t="s">
        <v>86</v>
      </c>
      <c r="AV393" s="14" t="s">
        <v>86</v>
      </c>
      <c r="AW393" s="14" t="s">
        <v>32</v>
      </c>
      <c r="AX393" s="14" t="s">
        <v>84</v>
      </c>
      <c r="AY393" s="253" t="s">
        <v>122</v>
      </c>
    </row>
    <row r="394" s="2" customFormat="1" ht="33" customHeight="1">
      <c r="A394" s="39"/>
      <c r="B394" s="40"/>
      <c r="C394" s="219" t="s">
        <v>384</v>
      </c>
      <c r="D394" s="219" t="s">
        <v>124</v>
      </c>
      <c r="E394" s="220" t="s">
        <v>385</v>
      </c>
      <c r="F394" s="221" t="s">
        <v>386</v>
      </c>
      <c r="G394" s="222" t="s">
        <v>211</v>
      </c>
      <c r="H394" s="223">
        <v>36.850000000000001</v>
      </c>
      <c r="I394" s="224"/>
      <c r="J394" s="225">
        <f>ROUND(I394*H394,2)</f>
        <v>0</v>
      </c>
      <c r="K394" s="221" t="s">
        <v>128</v>
      </c>
      <c r="L394" s="45"/>
      <c r="M394" s="226" t="s">
        <v>1</v>
      </c>
      <c r="N394" s="227" t="s">
        <v>41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129</v>
      </c>
      <c r="AT394" s="230" t="s">
        <v>124</v>
      </c>
      <c r="AU394" s="230" t="s">
        <v>86</v>
      </c>
      <c r="AY394" s="18" t="s">
        <v>122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84</v>
      </c>
      <c r="BK394" s="231">
        <f>ROUND(I394*H394,2)</f>
        <v>0</v>
      </c>
      <c r="BL394" s="18" t="s">
        <v>129</v>
      </c>
      <c r="BM394" s="230" t="s">
        <v>387</v>
      </c>
    </row>
    <row r="395" s="13" customFormat="1">
      <c r="A395" s="13"/>
      <c r="B395" s="232"/>
      <c r="C395" s="233"/>
      <c r="D395" s="234" t="s">
        <v>131</v>
      </c>
      <c r="E395" s="235" t="s">
        <v>1</v>
      </c>
      <c r="F395" s="236" t="s">
        <v>132</v>
      </c>
      <c r="G395" s="233"/>
      <c r="H395" s="235" t="s">
        <v>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131</v>
      </c>
      <c r="AU395" s="242" t="s">
        <v>86</v>
      </c>
      <c r="AV395" s="13" t="s">
        <v>84</v>
      </c>
      <c r="AW395" s="13" t="s">
        <v>32</v>
      </c>
      <c r="AX395" s="13" t="s">
        <v>76</v>
      </c>
      <c r="AY395" s="242" t="s">
        <v>122</v>
      </c>
    </row>
    <row r="396" s="13" customFormat="1">
      <c r="A396" s="13"/>
      <c r="B396" s="232"/>
      <c r="C396" s="233"/>
      <c r="D396" s="234" t="s">
        <v>131</v>
      </c>
      <c r="E396" s="235" t="s">
        <v>1</v>
      </c>
      <c r="F396" s="236" t="s">
        <v>213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131</v>
      </c>
      <c r="AU396" s="242" t="s">
        <v>86</v>
      </c>
      <c r="AV396" s="13" t="s">
        <v>84</v>
      </c>
      <c r="AW396" s="13" t="s">
        <v>32</v>
      </c>
      <c r="AX396" s="13" t="s">
        <v>76</v>
      </c>
      <c r="AY396" s="242" t="s">
        <v>122</v>
      </c>
    </row>
    <row r="397" s="14" customFormat="1">
      <c r="A397" s="14"/>
      <c r="B397" s="243"/>
      <c r="C397" s="244"/>
      <c r="D397" s="234" t="s">
        <v>131</v>
      </c>
      <c r="E397" s="245" t="s">
        <v>1</v>
      </c>
      <c r="F397" s="246" t="s">
        <v>388</v>
      </c>
      <c r="G397" s="244"/>
      <c r="H397" s="247">
        <v>23.82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131</v>
      </c>
      <c r="AU397" s="253" t="s">
        <v>86</v>
      </c>
      <c r="AV397" s="14" t="s">
        <v>86</v>
      </c>
      <c r="AW397" s="14" t="s">
        <v>32</v>
      </c>
      <c r="AX397" s="14" t="s">
        <v>76</v>
      </c>
      <c r="AY397" s="253" t="s">
        <v>122</v>
      </c>
    </row>
    <row r="398" s="14" customFormat="1">
      <c r="A398" s="14"/>
      <c r="B398" s="243"/>
      <c r="C398" s="244"/>
      <c r="D398" s="234" t="s">
        <v>131</v>
      </c>
      <c r="E398" s="245" t="s">
        <v>1</v>
      </c>
      <c r="F398" s="246" t="s">
        <v>389</v>
      </c>
      <c r="G398" s="244"/>
      <c r="H398" s="247">
        <v>4.9100000000000001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131</v>
      </c>
      <c r="AU398" s="253" t="s">
        <v>86</v>
      </c>
      <c r="AV398" s="14" t="s">
        <v>86</v>
      </c>
      <c r="AW398" s="14" t="s">
        <v>32</v>
      </c>
      <c r="AX398" s="14" t="s">
        <v>76</v>
      </c>
      <c r="AY398" s="253" t="s">
        <v>122</v>
      </c>
    </row>
    <row r="399" s="14" customFormat="1">
      <c r="A399" s="14"/>
      <c r="B399" s="243"/>
      <c r="C399" s="244"/>
      <c r="D399" s="234" t="s">
        <v>131</v>
      </c>
      <c r="E399" s="245" t="s">
        <v>1</v>
      </c>
      <c r="F399" s="246" t="s">
        <v>390</v>
      </c>
      <c r="G399" s="244"/>
      <c r="H399" s="247">
        <v>0.65000000000000002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131</v>
      </c>
      <c r="AU399" s="253" t="s">
        <v>86</v>
      </c>
      <c r="AV399" s="14" t="s">
        <v>86</v>
      </c>
      <c r="AW399" s="14" t="s">
        <v>32</v>
      </c>
      <c r="AX399" s="14" t="s">
        <v>76</v>
      </c>
      <c r="AY399" s="253" t="s">
        <v>122</v>
      </c>
    </row>
    <row r="400" s="14" customFormat="1">
      <c r="A400" s="14"/>
      <c r="B400" s="243"/>
      <c r="C400" s="244"/>
      <c r="D400" s="234" t="s">
        <v>131</v>
      </c>
      <c r="E400" s="245" t="s">
        <v>1</v>
      </c>
      <c r="F400" s="246" t="s">
        <v>391</v>
      </c>
      <c r="G400" s="244"/>
      <c r="H400" s="247">
        <v>7.4699999999999998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131</v>
      </c>
      <c r="AU400" s="253" t="s">
        <v>86</v>
      </c>
      <c r="AV400" s="14" t="s">
        <v>86</v>
      </c>
      <c r="AW400" s="14" t="s">
        <v>32</v>
      </c>
      <c r="AX400" s="14" t="s">
        <v>76</v>
      </c>
      <c r="AY400" s="253" t="s">
        <v>122</v>
      </c>
    </row>
    <row r="401" s="15" customFormat="1">
      <c r="A401" s="15"/>
      <c r="B401" s="254"/>
      <c r="C401" s="255"/>
      <c r="D401" s="234" t="s">
        <v>131</v>
      </c>
      <c r="E401" s="256" t="s">
        <v>1</v>
      </c>
      <c r="F401" s="257" t="s">
        <v>138</v>
      </c>
      <c r="G401" s="255"/>
      <c r="H401" s="258">
        <v>36.850000000000001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131</v>
      </c>
      <c r="AU401" s="264" t="s">
        <v>86</v>
      </c>
      <c r="AV401" s="15" t="s">
        <v>129</v>
      </c>
      <c r="AW401" s="15" t="s">
        <v>32</v>
      </c>
      <c r="AX401" s="15" t="s">
        <v>84</v>
      </c>
      <c r="AY401" s="264" t="s">
        <v>122</v>
      </c>
    </row>
    <row r="402" s="2" customFormat="1" ht="44.25" customHeight="1">
      <c r="A402" s="39"/>
      <c r="B402" s="40"/>
      <c r="C402" s="219" t="s">
        <v>392</v>
      </c>
      <c r="D402" s="219" t="s">
        <v>124</v>
      </c>
      <c r="E402" s="220" t="s">
        <v>393</v>
      </c>
      <c r="F402" s="221" t="s">
        <v>394</v>
      </c>
      <c r="G402" s="222" t="s">
        <v>211</v>
      </c>
      <c r="H402" s="223">
        <v>0.17699999999999999</v>
      </c>
      <c r="I402" s="224"/>
      <c r="J402" s="225">
        <f>ROUND(I402*H402,2)</f>
        <v>0</v>
      </c>
      <c r="K402" s="221" t="s">
        <v>128</v>
      </c>
      <c r="L402" s="45"/>
      <c r="M402" s="226" t="s">
        <v>1</v>
      </c>
      <c r="N402" s="227" t="s">
        <v>41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129</v>
      </c>
      <c r="AT402" s="230" t="s">
        <v>124</v>
      </c>
      <c r="AU402" s="230" t="s">
        <v>86</v>
      </c>
      <c r="AY402" s="18" t="s">
        <v>122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84</v>
      </c>
      <c r="BK402" s="231">
        <f>ROUND(I402*H402,2)</f>
        <v>0</v>
      </c>
      <c r="BL402" s="18" t="s">
        <v>129</v>
      </c>
      <c r="BM402" s="230" t="s">
        <v>395</v>
      </c>
    </row>
    <row r="403" s="14" customFormat="1">
      <c r="A403" s="14"/>
      <c r="B403" s="243"/>
      <c r="C403" s="244"/>
      <c r="D403" s="234" t="s">
        <v>131</v>
      </c>
      <c r="E403" s="245" t="s">
        <v>1</v>
      </c>
      <c r="F403" s="246" t="s">
        <v>396</v>
      </c>
      <c r="G403" s="244"/>
      <c r="H403" s="247">
        <v>0.13200000000000001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131</v>
      </c>
      <c r="AU403" s="253" t="s">
        <v>86</v>
      </c>
      <c r="AV403" s="14" t="s">
        <v>86</v>
      </c>
      <c r="AW403" s="14" t="s">
        <v>32</v>
      </c>
      <c r="AX403" s="14" t="s">
        <v>76</v>
      </c>
      <c r="AY403" s="253" t="s">
        <v>122</v>
      </c>
    </row>
    <row r="404" s="14" customFormat="1">
      <c r="A404" s="14"/>
      <c r="B404" s="243"/>
      <c r="C404" s="244"/>
      <c r="D404" s="234" t="s">
        <v>131</v>
      </c>
      <c r="E404" s="245" t="s">
        <v>1</v>
      </c>
      <c r="F404" s="246" t="s">
        <v>397</v>
      </c>
      <c r="G404" s="244"/>
      <c r="H404" s="247">
        <v>0.044999999999999998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131</v>
      </c>
      <c r="AU404" s="253" t="s">
        <v>86</v>
      </c>
      <c r="AV404" s="14" t="s">
        <v>86</v>
      </c>
      <c r="AW404" s="14" t="s">
        <v>32</v>
      </c>
      <c r="AX404" s="14" t="s">
        <v>76</v>
      </c>
      <c r="AY404" s="253" t="s">
        <v>122</v>
      </c>
    </row>
    <row r="405" s="15" customFormat="1">
      <c r="A405" s="15"/>
      <c r="B405" s="254"/>
      <c r="C405" s="255"/>
      <c r="D405" s="234" t="s">
        <v>131</v>
      </c>
      <c r="E405" s="256" t="s">
        <v>1</v>
      </c>
      <c r="F405" s="257" t="s">
        <v>138</v>
      </c>
      <c r="G405" s="255"/>
      <c r="H405" s="258">
        <v>0.17699999999999999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131</v>
      </c>
      <c r="AU405" s="264" t="s">
        <v>86</v>
      </c>
      <c r="AV405" s="15" t="s">
        <v>129</v>
      </c>
      <c r="AW405" s="15" t="s">
        <v>32</v>
      </c>
      <c r="AX405" s="15" t="s">
        <v>84</v>
      </c>
      <c r="AY405" s="264" t="s">
        <v>122</v>
      </c>
    </row>
    <row r="406" s="12" customFormat="1" ht="22.8" customHeight="1">
      <c r="A406" s="12"/>
      <c r="B406" s="203"/>
      <c r="C406" s="204"/>
      <c r="D406" s="205" t="s">
        <v>75</v>
      </c>
      <c r="E406" s="217" t="s">
        <v>164</v>
      </c>
      <c r="F406" s="217" t="s">
        <v>398</v>
      </c>
      <c r="G406" s="204"/>
      <c r="H406" s="204"/>
      <c r="I406" s="207"/>
      <c r="J406" s="218">
        <f>BK406</f>
        <v>0</v>
      </c>
      <c r="K406" s="204"/>
      <c r="L406" s="209"/>
      <c r="M406" s="210"/>
      <c r="N406" s="211"/>
      <c r="O406" s="211"/>
      <c r="P406" s="212">
        <f>SUM(P407:P494)</f>
        <v>0</v>
      </c>
      <c r="Q406" s="211"/>
      <c r="R406" s="212">
        <f>SUM(R407:R494)</f>
        <v>1.6008362</v>
      </c>
      <c r="S406" s="211"/>
      <c r="T406" s="213">
        <f>SUM(T407:T494)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4" t="s">
        <v>84</v>
      </c>
      <c r="AT406" s="215" t="s">
        <v>75</v>
      </c>
      <c r="AU406" s="215" t="s">
        <v>84</v>
      </c>
      <c r="AY406" s="214" t="s">
        <v>122</v>
      </c>
      <c r="BK406" s="216">
        <f>SUM(BK407:BK494)</f>
        <v>0</v>
      </c>
    </row>
    <row r="407" s="2" customFormat="1" ht="37.8" customHeight="1">
      <c r="A407" s="39"/>
      <c r="B407" s="40"/>
      <c r="C407" s="219" t="s">
        <v>399</v>
      </c>
      <c r="D407" s="219" t="s">
        <v>124</v>
      </c>
      <c r="E407" s="220" t="s">
        <v>400</v>
      </c>
      <c r="F407" s="221" t="s">
        <v>401</v>
      </c>
      <c r="G407" s="222" t="s">
        <v>127</v>
      </c>
      <c r="H407" s="223">
        <v>1.8</v>
      </c>
      <c r="I407" s="224"/>
      <c r="J407" s="225">
        <f>ROUND(I407*H407,2)</f>
        <v>0</v>
      </c>
      <c r="K407" s="221" t="s">
        <v>128</v>
      </c>
      <c r="L407" s="45"/>
      <c r="M407" s="226" t="s">
        <v>1</v>
      </c>
      <c r="N407" s="227" t="s">
        <v>41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129</v>
      </c>
      <c r="AT407" s="230" t="s">
        <v>124</v>
      </c>
      <c r="AU407" s="230" t="s">
        <v>86</v>
      </c>
      <c r="AY407" s="18" t="s">
        <v>122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84</v>
      </c>
      <c r="BK407" s="231">
        <f>ROUND(I407*H407,2)</f>
        <v>0</v>
      </c>
      <c r="BL407" s="18" t="s">
        <v>129</v>
      </c>
      <c r="BM407" s="230" t="s">
        <v>402</v>
      </c>
    </row>
    <row r="408" s="13" customFormat="1">
      <c r="A408" s="13"/>
      <c r="B408" s="232"/>
      <c r="C408" s="233"/>
      <c r="D408" s="234" t="s">
        <v>131</v>
      </c>
      <c r="E408" s="235" t="s">
        <v>1</v>
      </c>
      <c r="F408" s="236" t="s">
        <v>150</v>
      </c>
      <c r="G408" s="233"/>
      <c r="H408" s="235" t="s">
        <v>1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131</v>
      </c>
      <c r="AU408" s="242" t="s">
        <v>86</v>
      </c>
      <c r="AV408" s="13" t="s">
        <v>84</v>
      </c>
      <c r="AW408" s="13" t="s">
        <v>32</v>
      </c>
      <c r="AX408" s="13" t="s">
        <v>76</v>
      </c>
      <c r="AY408" s="242" t="s">
        <v>122</v>
      </c>
    </row>
    <row r="409" s="14" customFormat="1">
      <c r="A409" s="14"/>
      <c r="B409" s="243"/>
      <c r="C409" s="244"/>
      <c r="D409" s="234" t="s">
        <v>131</v>
      </c>
      <c r="E409" s="245" t="s">
        <v>1</v>
      </c>
      <c r="F409" s="246" t="s">
        <v>163</v>
      </c>
      <c r="G409" s="244"/>
      <c r="H409" s="247">
        <v>1.8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131</v>
      </c>
      <c r="AU409" s="253" t="s">
        <v>86</v>
      </c>
      <c r="AV409" s="14" t="s">
        <v>86</v>
      </c>
      <c r="AW409" s="14" t="s">
        <v>32</v>
      </c>
      <c r="AX409" s="14" t="s">
        <v>84</v>
      </c>
      <c r="AY409" s="253" t="s">
        <v>122</v>
      </c>
    </row>
    <row r="410" s="2" customFormat="1" ht="33" customHeight="1">
      <c r="A410" s="39"/>
      <c r="B410" s="40"/>
      <c r="C410" s="219" t="s">
        <v>403</v>
      </c>
      <c r="D410" s="219" t="s">
        <v>124</v>
      </c>
      <c r="E410" s="220" t="s">
        <v>404</v>
      </c>
      <c r="F410" s="221" t="s">
        <v>405</v>
      </c>
      <c r="G410" s="222" t="s">
        <v>127</v>
      </c>
      <c r="H410" s="223">
        <v>1.8</v>
      </c>
      <c r="I410" s="224"/>
      <c r="J410" s="225">
        <f>ROUND(I410*H410,2)</f>
        <v>0</v>
      </c>
      <c r="K410" s="221" t="s">
        <v>128</v>
      </c>
      <c r="L410" s="45"/>
      <c r="M410" s="226" t="s">
        <v>1</v>
      </c>
      <c r="N410" s="227" t="s">
        <v>41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129</v>
      </c>
      <c r="AT410" s="230" t="s">
        <v>124</v>
      </c>
      <c r="AU410" s="230" t="s">
        <v>86</v>
      </c>
      <c r="AY410" s="18" t="s">
        <v>122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84</v>
      </c>
      <c r="BK410" s="231">
        <f>ROUND(I410*H410,2)</f>
        <v>0</v>
      </c>
      <c r="BL410" s="18" t="s">
        <v>129</v>
      </c>
      <c r="BM410" s="230" t="s">
        <v>406</v>
      </c>
    </row>
    <row r="411" s="13" customFormat="1">
      <c r="A411" s="13"/>
      <c r="B411" s="232"/>
      <c r="C411" s="233"/>
      <c r="D411" s="234" t="s">
        <v>131</v>
      </c>
      <c r="E411" s="235" t="s">
        <v>1</v>
      </c>
      <c r="F411" s="236" t="s">
        <v>150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131</v>
      </c>
      <c r="AU411" s="242" t="s">
        <v>86</v>
      </c>
      <c r="AV411" s="13" t="s">
        <v>84</v>
      </c>
      <c r="AW411" s="13" t="s">
        <v>32</v>
      </c>
      <c r="AX411" s="13" t="s">
        <v>76</v>
      </c>
      <c r="AY411" s="242" t="s">
        <v>122</v>
      </c>
    </row>
    <row r="412" s="14" customFormat="1">
      <c r="A412" s="14"/>
      <c r="B412" s="243"/>
      <c r="C412" s="244"/>
      <c r="D412" s="234" t="s">
        <v>131</v>
      </c>
      <c r="E412" s="245" t="s">
        <v>1</v>
      </c>
      <c r="F412" s="246" t="s">
        <v>163</v>
      </c>
      <c r="G412" s="244"/>
      <c r="H412" s="247">
        <v>1.8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131</v>
      </c>
      <c r="AU412" s="253" t="s">
        <v>86</v>
      </c>
      <c r="AV412" s="14" t="s">
        <v>86</v>
      </c>
      <c r="AW412" s="14" t="s">
        <v>32</v>
      </c>
      <c r="AX412" s="14" t="s">
        <v>84</v>
      </c>
      <c r="AY412" s="253" t="s">
        <v>122</v>
      </c>
    </row>
    <row r="413" s="2" customFormat="1" ht="33" customHeight="1">
      <c r="A413" s="39"/>
      <c r="B413" s="40"/>
      <c r="C413" s="219" t="s">
        <v>407</v>
      </c>
      <c r="D413" s="219" t="s">
        <v>124</v>
      </c>
      <c r="E413" s="220" t="s">
        <v>408</v>
      </c>
      <c r="F413" s="221" t="s">
        <v>409</v>
      </c>
      <c r="G413" s="222" t="s">
        <v>127</v>
      </c>
      <c r="H413" s="223">
        <v>85.799999999999997</v>
      </c>
      <c r="I413" s="224"/>
      <c r="J413" s="225">
        <f>ROUND(I413*H413,2)</f>
        <v>0</v>
      </c>
      <c r="K413" s="221" t="s">
        <v>128</v>
      </c>
      <c r="L413" s="45"/>
      <c r="M413" s="226" t="s">
        <v>1</v>
      </c>
      <c r="N413" s="227" t="s">
        <v>41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129</v>
      </c>
      <c r="AT413" s="230" t="s">
        <v>124</v>
      </c>
      <c r="AU413" s="230" t="s">
        <v>86</v>
      </c>
      <c r="AY413" s="18" t="s">
        <v>122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84</v>
      </c>
      <c r="BK413" s="231">
        <f>ROUND(I413*H413,2)</f>
        <v>0</v>
      </c>
      <c r="BL413" s="18" t="s">
        <v>129</v>
      </c>
      <c r="BM413" s="230" t="s">
        <v>410</v>
      </c>
    </row>
    <row r="414" s="13" customFormat="1">
      <c r="A414" s="13"/>
      <c r="B414" s="232"/>
      <c r="C414" s="233"/>
      <c r="D414" s="234" t="s">
        <v>131</v>
      </c>
      <c r="E414" s="235" t="s">
        <v>1</v>
      </c>
      <c r="F414" s="236" t="s">
        <v>132</v>
      </c>
      <c r="G414" s="233"/>
      <c r="H414" s="235" t="s">
        <v>1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131</v>
      </c>
      <c r="AU414" s="242" t="s">
        <v>86</v>
      </c>
      <c r="AV414" s="13" t="s">
        <v>84</v>
      </c>
      <c r="AW414" s="13" t="s">
        <v>32</v>
      </c>
      <c r="AX414" s="13" t="s">
        <v>76</v>
      </c>
      <c r="AY414" s="242" t="s">
        <v>122</v>
      </c>
    </row>
    <row r="415" s="13" customFormat="1">
      <c r="A415" s="13"/>
      <c r="B415" s="232"/>
      <c r="C415" s="233"/>
      <c r="D415" s="234" t="s">
        <v>131</v>
      </c>
      <c r="E415" s="235" t="s">
        <v>1</v>
      </c>
      <c r="F415" s="236" t="s">
        <v>142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131</v>
      </c>
      <c r="AU415" s="242" t="s">
        <v>86</v>
      </c>
      <c r="AV415" s="13" t="s">
        <v>84</v>
      </c>
      <c r="AW415" s="13" t="s">
        <v>32</v>
      </c>
      <c r="AX415" s="13" t="s">
        <v>76</v>
      </c>
      <c r="AY415" s="242" t="s">
        <v>122</v>
      </c>
    </row>
    <row r="416" s="13" customFormat="1">
      <c r="A416" s="13"/>
      <c r="B416" s="232"/>
      <c r="C416" s="233"/>
      <c r="D416" s="234" t="s">
        <v>131</v>
      </c>
      <c r="E416" s="235" t="s">
        <v>1</v>
      </c>
      <c r="F416" s="236" t="s">
        <v>143</v>
      </c>
      <c r="G416" s="233"/>
      <c r="H416" s="235" t="s">
        <v>1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131</v>
      </c>
      <c r="AU416" s="242" t="s">
        <v>86</v>
      </c>
      <c r="AV416" s="13" t="s">
        <v>84</v>
      </c>
      <c r="AW416" s="13" t="s">
        <v>32</v>
      </c>
      <c r="AX416" s="13" t="s">
        <v>76</v>
      </c>
      <c r="AY416" s="242" t="s">
        <v>122</v>
      </c>
    </row>
    <row r="417" s="14" customFormat="1">
      <c r="A417" s="14"/>
      <c r="B417" s="243"/>
      <c r="C417" s="244"/>
      <c r="D417" s="234" t="s">
        <v>131</v>
      </c>
      <c r="E417" s="245" t="s">
        <v>1</v>
      </c>
      <c r="F417" s="246" t="s">
        <v>157</v>
      </c>
      <c r="G417" s="244"/>
      <c r="H417" s="247">
        <v>38.219999999999999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131</v>
      </c>
      <c r="AU417" s="253" t="s">
        <v>86</v>
      </c>
      <c r="AV417" s="14" t="s">
        <v>86</v>
      </c>
      <c r="AW417" s="14" t="s">
        <v>32</v>
      </c>
      <c r="AX417" s="14" t="s">
        <v>76</v>
      </c>
      <c r="AY417" s="253" t="s">
        <v>122</v>
      </c>
    </row>
    <row r="418" s="13" customFormat="1">
      <c r="A418" s="13"/>
      <c r="B418" s="232"/>
      <c r="C418" s="233"/>
      <c r="D418" s="234" t="s">
        <v>131</v>
      </c>
      <c r="E418" s="235" t="s">
        <v>1</v>
      </c>
      <c r="F418" s="236" t="s">
        <v>134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131</v>
      </c>
      <c r="AU418" s="242" t="s">
        <v>86</v>
      </c>
      <c r="AV418" s="13" t="s">
        <v>84</v>
      </c>
      <c r="AW418" s="13" t="s">
        <v>32</v>
      </c>
      <c r="AX418" s="13" t="s">
        <v>76</v>
      </c>
      <c r="AY418" s="242" t="s">
        <v>122</v>
      </c>
    </row>
    <row r="419" s="14" customFormat="1">
      <c r="A419" s="14"/>
      <c r="B419" s="243"/>
      <c r="C419" s="244"/>
      <c r="D419" s="234" t="s">
        <v>131</v>
      </c>
      <c r="E419" s="245" t="s">
        <v>1</v>
      </c>
      <c r="F419" s="246" t="s">
        <v>145</v>
      </c>
      <c r="G419" s="244"/>
      <c r="H419" s="247">
        <v>36.450000000000003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131</v>
      </c>
      <c r="AU419" s="253" t="s">
        <v>86</v>
      </c>
      <c r="AV419" s="14" t="s">
        <v>86</v>
      </c>
      <c r="AW419" s="14" t="s">
        <v>32</v>
      </c>
      <c r="AX419" s="14" t="s">
        <v>76</v>
      </c>
      <c r="AY419" s="253" t="s">
        <v>122</v>
      </c>
    </row>
    <row r="420" s="14" customFormat="1">
      <c r="A420" s="14"/>
      <c r="B420" s="243"/>
      <c r="C420" s="244"/>
      <c r="D420" s="234" t="s">
        <v>131</v>
      </c>
      <c r="E420" s="245" t="s">
        <v>1</v>
      </c>
      <c r="F420" s="246" t="s">
        <v>146</v>
      </c>
      <c r="G420" s="244"/>
      <c r="H420" s="247">
        <v>5.0099999999999998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131</v>
      </c>
      <c r="AU420" s="253" t="s">
        <v>86</v>
      </c>
      <c r="AV420" s="14" t="s">
        <v>86</v>
      </c>
      <c r="AW420" s="14" t="s">
        <v>32</v>
      </c>
      <c r="AX420" s="14" t="s">
        <v>76</v>
      </c>
      <c r="AY420" s="253" t="s">
        <v>122</v>
      </c>
    </row>
    <row r="421" s="13" customFormat="1">
      <c r="A421" s="13"/>
      <c r="B421" s="232"/>
      <c r="C421" s="233"/>
      <c r="D421" s="234" t="s">
        <v>131</v>
      </c>
      <c r="E421" s="235" t="s">
        <v>1</v>
      </c>
      <c r="F421" s="236" t="s">
        <v>136</v>
      </c>
      <c r="G421" s="233"/>
      <c r="H421" s="235" t="s">
        <v>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131</v>
      </c>
      <c r="AU421" s="242" t="s">
        <v>86</v>
      </c>
      <c r="AV421" s="13" t="s">
        <v>84</v>
      </c>
      <c r="AW421" s="13" t="s">
        <v>32</v>
      </c>
      <c r="AX421" s="13" t="s">
        <v>76</v>
      </c>
      <c r="AY421" s="242" t="s">
        <v>122</v>
      </c>
    </row>
    <row r="422" s="14" customFormat="1">
      <c r="A422" s="14"/>
      <c r="B422" s="243"/>
      <c r="C422" s="244"/>
      <c r="D422" s="234" t="s">
        <v>131</v>
      </c>
      <c r="E422" s="245" t="s">
        <v>1</v>
      </c>
      <c r="F422" s="246" t="s">
        <v>148</v>
      </c>
      <c r="G422" s="244"/>
      <c r="H422" s="247">
        <v>0.89000000000000001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131</v>
      </c>
      <c r="AU422" s="253" t="s">
        <v>86</v>
      </c>
      <c r="AV422" s="14" t="s">
        <v>86</v>
      </c>
      <c r="AW422" s="14" t="s">
        <v>32</v>
      </c>
      <c r="AX422" s="14" t="s">
        <v>76</v>
      </c>
      <c r="AY422" s="253" t="s">
        <v>122</v>
      </c>
    </row>
    <row r="423" s="14" customFormat="1">
      <c r="A423" s="14"/>
      <c r="B423" s="243"/>
      <c r="C423" s="244"/>
      <c r="D423" s="234" t="s">
        <v>131</v>
      </c>
      <c r="E423" s="245" t="s">
        <v>1</v>
      </c>
      <c r="F423" s="246" t="s">
        <v>147</v>
      </c>
      <c r="G423" s="244"/>
      <c r="H423" s="247">
        <v>1.3300000000000001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131</v>
      </c>
      <c r="AU423" s="253" t="s">
        <v>86</v>
      </c>
      <c r="AV423" s="14" t="s">
        <v>86</v>
      </c>
      <c r="AW423" s="14" t="s">
        <v>32</v>
      </c>
      <c r="AX423" s="14" t="s">
        <v>76</v>
      </c>
      <c r="AY423" s="253" t="s">
        <v>122</v>
      </c>
    </row>
    <row r="424" s="13" customFormat="1">
      <c r="A424" s="13"/>
      <c r="B424" s="232"/>
      <c r="C424" s="233"/>
      <c r="D424" s="234" t="s">
        <v>131</v>
      </c>
      <c r="E424" s="235" t="s">
        <v>1</v>
      </c>
      <c r="F424" s="236" t="s">
        <v>150</v>
      </c>
      <c r="G424" s="233"/>
      <c r="H424" s="235" t="s">
        <v>1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131</v>
      </c>
      <c r="AU424" s="242" t="s">
        <v>86</v>
      </c>
      <c r="AV424" s="13" t="s">
        <v>84</v>
      </c>
      <c r="AW424" s="13" t="s">
        <v>32</v>
      </c>
      <c r="AX424" s="13" t="s">
        <v>76</v>
      </c>
      <c r="AY424" s="242" t="s">
        <v>122</v>
      </c>
    </row>
    <row r="425" s="14" customFormat="1">
      <c r="A425" s="14"/>
      <c r="B425" s="243"/>
      <c r="C425" s="244"/>
      <c r="D425" s="234" t="s">
        <v>131</v>
      </c>
      <c r="E425" s="245" t="s">
        <v>1</v>
      </c>
      <c r="F425" s="246" t="s">
        <v>151</v>
      </c>
      <c r="G425" s="244"/>
      <c r="H425" s="247">
        <v>3.8999999999999999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3" t="s">
        <v>131</v>
      </c>
      <c r="AU425" s="253" t="s">
        <v>86</v>
      </c>
      <c r="AV425" s="14" t="s">
        <v>86</v>
      </c>
      <c r="AW425" s="14" t="s">
        <v>32</v>
      </c>
      <c r="AX425" s="14" t="s">
        <v>76</v>
      </c>
      <c r="AY425" s="253" t="s">
        <v>122</v>
      </c>
    </row>
    <row r="426" s="15" customFormat="1">
      <c r="A426" s="15"/>
      <c r="B426" s="254"/>
      <c r="C426" s="255"/>
      <c r="D426" s="234" t="s">
        <v>131</v>
      </c>
      <c r="E426" s="256" t="s">
        <v>1</v>
      </c>
      <c r="F426" s="257" t="s">
        <v>138</v>
      </c>
      <c r="G426" s="255"/>
      <c r="H426" s="258">
        <v>85.799999999999997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4" t="s">
        <v>131</v>
      </c>
      <c r="AU426" s="264" t="s">
        <v>86</v>
      </c>
      <c r="AV426" s="15" t="s">
        <v>129</v>
      </c>
      <c r="AW426" s="15" t="s">
        <v>32</v>
      </c>
      <c r="AX426" s="15" t="s">
        <v>84</v>
      </c>
      <c r="AY426" s="264" t="s">
        <v>122</v>
      </c>
    </row>
    <row r="427" s="2" customFormat="1" ht="49.05" customHeight="1">
      <c r="A427" s="39"/>
      <c r="B427" s="40"/>
      <c r="C427" s="219" t="s">
        <v>411</v>
      </c>
      <c r="D427" s="219" t="s">
        <v>124</v>
      </c>
      <c r="E427" s="220" t="s">
        <v>412</v>
      </c>
      <c r="F427" s="221" t="s">
        <v>413</v>
      </c>
      <c r="G427" s="222" t="s">
        <v>127</v>
      </c>
      <c r="H427" s="223">
        <v>79.459999999999994</v>
      </c>
      <c r="I427" s="224"/>
      <c r="J427" s="225">
        <f>ROUND(I427*H427,2)</f>
        <v>0</v>
      </c>
      <c r="K427" s="221" t="s">
        <v>128</v>
      </c>
      <c r="L427" s="45"/>
      <c r="M427" s="226" t="s">
        <v>1</v>
      </c>
      <c r="N427" s="227" t="s">
        <v>41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129</v>
      </c>
      <c r="AT427" s="230" t="s">
        <v>124</v>
      </c>
      <c r="AU427" s="230" t="s">
        <v>86</v>
      </c>
      <c r="AY427" s="18" t="s">
        <v>122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84</v>
      </c>
      <c r="BK427" s="231">
        <f>ROUND(I427*H427,2)</f>
        <v>0</v>
      </c>
      <c r="BL427" s="18" t="s">
        <v>129</v>
      </c>
      <c r="BM427" s="230" t="s">
        <v>414</v>
      </c>
    </row>
    <row r="428" s="13" customFormat="1">
      <c r="A428" s="13"/>
      <c r="B428" s="232"/>
      <c r="C428" s="233"/>
      <c r="D428" s="234" t="s">
        <v>131</v>
      </c>
      <c r="E428" s="235" t="s">
        <v>1</v>
      </c>
      <c r="F428" s="236" t="s">
        <v>143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131</v>
      </c>
      <c r="AU428" s="242" t="s">
        <v>86</v>
      </c>
      <c r="AV428" s="13" t="s">
        <v>84</v>
      </c>
      <c r="AW428" s="13" t="s">
        <v>32</v>
      </c>
      <c r="AX428" s="13" t="s">
        <v>76</v>
      </c>
      <c r="AY428" s="242" t="s">
        <v>122</v>
      </c>
    </row>
    <row r="429" s="14" customFormat="1">
      <c r="A429" s="14"/>
      <c r="B429" s="243"/>
      <c r="C429" s="244"/>
      <c r="D429" s="234" t="s">
        <v>131</v>
      </c>
      <c r="E429" s="245" t="s">
        <v>1</v>
      </c>
      <c r="F429" s="246" t="s">
        <v>157</v>
      </c>
      <c r="G429" s="244"/>
      <c r="H429" s="247">
        <v>38.219999999999999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131</v>
      </c>
      <c r="AU429" s="253" t="s">
        <v>86</v>
      </c>
      <c r="AV429" s="14" t="s">
        <v>86</v>
      </c>
      <c r="AW429" s="14" t="s">
        <v>32</v>
      </c>
      <c r="AX429" s="14" t="s">
        <v>76</v>
      </c>
      <c r="AY429" s="253" t="s">
        <v>122</v>
      </c>
    </row>
    <row r="430" s="13" customFormat="1">
      <c r="A430" s="13"/>
      <c r="B430" s="232"/>
      <c r="C430" s="233"/>
      <c r="D430" s="234" t="s">
        <v>131</v>
      </c>
      <c r="E430" s="235" t="s">
        <v>1</v>
      </c>
      <c r="F430" s="236" t="s">
        <v>134</v>
      </c>
      <c r="G430" s="233"/>
      <c r="H430" s="235" t="s">
        <v>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131</v>
      </c>
      <c r="AU430" s="242" t="s">
        <v>86</v>
      </c>
      <c r="AV430" s="13" t="s">
        <v>84</v>
      </c>
      <c r="AW430" s="13" t="s">
        <v>32</v>
      </c>
      <c r="AX430" s="13" t="s">
        <v>76</v>
      </c>
      <c r="AY430" s="242" t="s">
        <v>122</v>
      </c>
    </row>
    <row r="431" s="14" customFormat="1">
      <c r="A431" s="14"/>
      <c r="B431" s="243"/>
      <c r="C431" s="244"/>
      <c r="D431" s="234" t="s">
        <v>131</v>
      </c>
      <c r="E431" s="245" t="s">
        <v>1</v>
      </c>
      <c r="F431" s="246" t="s">
        <v>145</v>
      </c>
      <c r="G431" s="244"/>
      <c r="H431" s="247">
        <v>36.450000000000003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131</v>
      </c>
      <c r="AU431" s="253" t="s">
        <v>86</v>
      </c>
      <c r="AV431" s="14" t="s">
        <v>86</v>
      </c>
      <c r="AW431" s="14" t="s">
        <v>32</v>
      </c>
      <c r="AX431" s="14" t="s">
        <v>76</v>
      </c>
      <c r="AY431" s="253" t="s">
        <v>122</v>
      </c>
    </row>
    <row r="432" s="13" customFormat="1">
      <c r="A432" s="13"/>
      <c r="B432" s="232"/>
      <c r="C432" s="233"/>
      <c r="D432" s="234" t="s">
        <v>131</v>
      </c>
      <c r="E432" s="235" t="s">
        <v>1</v>
      </c>
      <c r="F432" s="236" t="s">
        <v>136</v>
      </c>
      <c r="G432" s="233"/>
      <c r="H432" s="235" t="s">
        <v>1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131</v>
      </c>
      <c r="AU432" s="242" t="s">
        <v>86</v>
      </c>
      <c r="AV432" s="13" t="s">
        <v>84</v>
      </c>
      <c r="AW432" s="13" t="s">
        <v>32</v>
      </c>
      <c r="AX432" s="13" t="s">
        <v>76</v>
      </c>
      <c r="AY432" s="242" t="s">
        <v>122</v>
      </c>
    </row>
    <row r="433" s="14" customFormat="1">
      <c r="A433" s="14"/>
      <c r="B433" s="243"/>
      <c r="C433" s="244"/>
      <c r="D433" s="234" t="s">
        <v>131</v>
      </c>
      <c r="E433" s="245" t="s">
        <v>1</v>
      </c>
      <c r="F433" s="246" t="s">
        <v>148</v>
      </c>
      <c r="G433" s="244"/>
      <c r="H433" s="247">
        <v>0.89000000000000001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131</v>
      </c>
      <c r="AU433" s="253" t="s">
        <v>86</v>
      </c>
      <c r="AV433" s="14" t="s">
        <v>86</v>
      </c>
      <c r="AW433" s="14" t="s">
        <v>32</v>
      </c>
      <c r="AX433" s="14" t="s">
        <v>76</v>
      </c>
      <c r="AY433" s="253" t="s">
        <v>122</v>
      </c>
    </row>
    <row r="434" s="13" customFormat="1">
      <c r="A434" s="13"/>
      <c r="B434" s="232"/>
      <c r="C434" s="233"/>
      <c r="D434" s="234" t="s">
        <v>131</v>
      </c>
      <c r="E434" s="235" t="s">
        <v>1</v>
      </c>
      <c r="F434" s="236" t="s">
        <v>150</v>
      </c>
      <c r="G434" s="233"/>
      <c r="H434" s="235" t="s">
        <v>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131</v>
      </c>
      <c r="AU434" s="242" t="s">
        <v>86</v>
      </c>
      <c r="AV434" s="13" t="s">
        <v>84</v>
      </c>
      <c r="AW434" s="13" t="s">
        <v>32</v>
      </c>
      <c r="AX434" s="13" t="s">
        <v>76</v>
      </c>
      <c r="AY434" s="242" t="s">
        <v>122</v>
      </c>
    </row>
    <row r="435" s="14" customFormat="1">
      <c r="A435" s="14"/>
      <c r="B435" s="243"/>
      <c r="C435" s="244"/>
      <c r="D435" s="234" t="s">
        <v>131</v>
      </c>
      <c r="E435" s="245" t="s">
        <v>1</v>
      </c>
      <c r="F435" s="246" t="s">
        <v>151</v>
      </c>
      <c r="G435" s="244"/>
      <c r="H435" s="247">
        <v>3.8999999999999999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131</v>
      </c>
      <c r="AU435" s="253" t="s">
        <v>86</v>
      </c>
      <c r="AV435" s="14" t="s">
        <v>86</v>
      </c>
      <c r="AW435" s="14" t="s">
        <v>32</v>
      </c>
      <c r="AX435" s="14" t="s">
        <v>76</v>
      </c>
      <c r="AY435" s="253" t="s">
        <v>122</v>
      </c>
    </row>
    <row r="436" s="15" customFormat="1">
      <c r="A436" s="15"/>
      <c r="B436" s="254"/>
      <c r="C436" s="255"/>
      <c r="D436" s="234" t="s">
        <v>131</v>
      </c>
      <c r="E436" s="256" t="s">
        <v>1</v>
      </c>
      <c r="F436" s="257" t="s">
        <v>138</v>
      </c>
      <c r="G436" s="255"/>
      <c r="H436" s="258">
        <v>79.459999999999994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131</v>
      </c>
      <c r="AU436" s="264" t="s">
        <v>86</v>
      </c>
      <c r="AV436" s="15" t="s">
        <v>129</v>
      </c>
      <c r="AW436" s="15" t="s">
        <v>32</v>
      </c>
      <c r="AX436" s="15" t="s">
        <v>84</v>
      </c>
      <c r="AY436" s="264" t="s">
        <v>122</v>
      </c>
    </row>
    <row r="437" s="2" customFormat="1" ht="37.8" customHeight="1">
      <c r="A437" s="39"/>
      <c r="B437" s="40"/>
      <c r="C437" s="219" t="s">
        <v>415</v>
      </c>
      <c r="D437" s="219" t="s">
        <v>124</v>
      </c>
      <c r="E437" s="220" t="s">
        <v>416</v>
      </c>
      <c r="F437" s="221" t="s">
        <v>417</v>
      </c>
      <c r="G437" s="222" t="s">
        <v>127</v>
      </c>
      <c r="H437" s="223">
        <v>9.5099999999999998</v>
      </c>
      <c r="I437" s="224"/>
      <c r="J437" s="225">
        <f>ROUND(I437*H437,2)</f>
        <v>0</v>
      </c>
      <c r="K437" s="221" t="s">
        <v>128</v>
      </c>
      <c r="L437" s="45"/>
      <c r="M437" s="226" t="s">
        <v>1</v>
      </c>
      <c r="N437" s="227" t="s">
        <v>41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129</v>
      </c>
      <c r="AT437" s="230" t="s">
        <v>124</v>
      </c>
      <c r="AU437" s="230" t="s">
        <v>86</v>
      </c>
      <c r="AY437" s="18" t="s">
        <v>122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84</v>
      </c>
      <c r="BK437" s="231">
        <f>ROUND(I437*H437,2)</f>
        <v>0</v>
      </c>
      <c r="BL437" s="18" t="s">
        <v>129</v>
      </c>
      <c r="BM437" s="230" t="s">
        <v>418</v>
      </c>
    </row>
    <row r="438" s="14" customFormat="1">
      <c r="A438" s="14"/>
      <c r="B438" s="243"/>
      <c r="C438" s="244"/>
      <c r="D438" s="234" t="s">
        <v>131</v>
      </c>
      <c r="E438" s="245" t="s">
        <v>1</v>
      </c>
      <c r="F438" s="246" t="s">
        <v>158</v>
      </c>
      <c r="G438" s="244"/>
      <c r="H438" s="247">
        <v>7.5149999999999997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131</v>
      </c>
      <c r="AU438" s="253" t="s">
        <v>86</v>
      </c>
      <c r="AV438" s="14" t="s">
        <v>86</v>
      </c>
      <c r="AW438" s="14" t="s">
        <v>32</v>
      </c>
      <c r="AX438" s="14" t="s">
        <v>76</v>
      </c>
      <c r="AY438" s="253" t="s">
        <v>122</v>
      </c>
    </row>
    <row r="439" s="14" customFormat="1">
      <c r="A439" s="14"/>
      <c r="B439" s="243"/>
      <c r="C439" s="244"/>
      <c r="D439" s="234" t="s">
        <v>131</v>
      </c>
      <c r="E439" s="245" t="s">
        <v>1</v>
      </c>
      <c r="F439" s="246" t="s">
        <v>159</v>
      </c>
      <c r="G439" s="244"/>
      <c r="H439" s="247">
        <v>1.9950000000000001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131</v>
      </c>
      <c r="AU439" s="253" t="s">
        <v>86</v>
      </c>
      <c r="AV439" s="14" t="s">
        <v>86</v>
      </c>
      <c r="AW439" s="14" t="s">
        <v>32</v>
      </c>
      <c r="AX439" s="14" t="s">
        <v>76</v>
      </c>
      <c r="AY439" s="253" t="s">
        <v>122</v>
      </c>
    </row>
    <row r="440" s="15" customFormat="1">
      <c r="A440" s="15"/>
      <c r="B440" s="254"/>
      <c r="C440" s="255"/>
      <c r="D440" s="234" t="s">
        <v>131</v>
      </c>
      <c r="E440" s="256" t="s">
        <v>1</v>
      </c>
      <c r="F440" s="257" t="s">
        <v>138</v>
      </c>
      <c r="G440" s="255"/>
      <c r="H440" s="258">
        <v>9.5099999999999998</v>
      </c>
      <c r="I440" s="259"/>
      <c r="J440" s="255"/>
      <c r="K440" s="255"/>
      <c r="L440" s="260"/>
      <c r="M440" s="261"/>
      <c r="N440" s="262"/>
      <c r="O440" s="262"/>
      <c r="P440" s="262"/>
      <c r="Q440" s="262"/>
      <c r="R440" s="262"/>
      <c r="S440" s="262"/>
      <c r="T440" s="26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4" t="s">
        <v>131</v>
      </c>
      <c r="AU440" s="264" t="s">
        <v>86</v>
      </c>
      <c r="AV440" s="15" t="s">
        <v>129</v>
      </c>
      <c r="AW440" s="15" t="s">
        <v>32</v>
      </c>
      <c r="AX440" s="15" t="s">
        <v>84</v>
      </c>
      <c r="AY440" s="264" t="s">
        <v>122</v>
      </c>
    </row>
    <row r="441" s="2" customFormat="1" ht="37.8" customHeight="1">
      <c r="A441" s="39"/>
      <c r="B441" s="40"/>
      <c r="C441" s="219" t="s">
        <v>419</v>
      </c>
      <c r="D441" s="219" t="s">
        <v>124</v>
      </c>
      <c r="E441" s="220" t="s">
        <v>420</v>
      </c>
      <c r="F441" s="221" t="s">
        <v>421</v>
      </c>
      <c r="G441" s="222" t="s">
        <v>127</v>
      </c>
      <c r="H441" s="223">
        <v>79.459999999999994</v>
      </c>
      <c r="I441" s="224"/>
      <c r="J441" s="225">
        <f>ROUND(I441*H441,2)</f>
        <v>0</v>
      </c>
      <c r="K441" s="221" t="s">
        <v>128</v>
      </c>
      <c r="L441" s="45"/>
      <c r="M441" s="226" t="s">
        <v>1</v>
      </c>
      <c r="N441" s="227" t="s">
        <v>41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129</v>
      </c>
      <c r="AT441" s="230" t="s">
        <v>124</v>
      </c>
      <c r="AU441" s="230" t="s">
        <v>86</v>
      </c>
      <c r="AY441" s="18" t="s">
        <v>122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84</v>
      </c>
      <c r="BK441" s="231">
        <f>ROUND(I441*H441,2)</f>
        <v>0</v>
      </c>
      <c r="BL441" s="18" t="s">
        <v>129</v>
      </c>
      <c r="BM441" s="230" t="s">
        <v>422</v>
      </c>
    </row>
    <row r="442" s="13" customFormat="1">
      <c r="A442" s="13"/>
      <c r="B442" s="232"/>
      <c r="C442" s="233"/>
      <c r="D442" s="234" t="s">
        <v>131</v>
      </c>
      <c r="E442" s="235" t="s">
        <v>1</v>
      </c>
      <c r="F442" s="236" t="s">
        <v>132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131</v>
      </c>
      <c r="AU442" s="242" t="s">
        <v>86</v>
      </c>
      <c r="AV442" s="13" t="s">
        <v>84</v>
      </c>
      <c r="AW442" s="13" t="s">
        <v>32</v>
      </c>
      <c r="AX442" s="13" t="s">
        <v>76</v>
      </c>
      <c r="AY442" s="242" t="s">
        <v>122</v>
      </c>
    </row>
    <row r="443" s="13" customFormat="1">
      <c r="A443" s="13"/>
      <c r="B443" s="232"/>
      <c r="C443" s="233"/>
      <c r="D443" s="234" t="s">
        <v>131</v>
      </c>
      <c r="E443" s="235" t="s">
        <v>1</v>
      </c>
      <c r="F443" s="236" t="s">
        <v>142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131</v>
      </c>
      <c r="AU443" s="242" t="s">
        <v>86</v>
      </c>
      <c r="AV443" s="13" t="s">
        <v>84</v>
      </c>
      <c r="AW443" s="13" t="s">
        <v>32</v>
      </c>
      <c r="AX443" s="13" t="s">
        <v>76</v>
      </c>
      <c r="AY443" s="242" t="s">
        <v>122</v>
      </c>
    </row>
    <row r="444" s="13" customFormat="1">
      <c r="A444" s="13"/>
      <c r="B444" s="232"/>
      <c r="C444" s="233"/>
      <c r="D444" s="234" t="s">
        <v>131</v>
      </c>
      <c r="E444" s="235" t="s">
        <v>1</v>
      </c>
      <c r="F444" s="236" t="s">
        <v>143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131</v>
      </c>
      <c r="AU444" s="242" t="s">
        <v>86</v>
      </c>
      <c r="AV444" s="13" t="s">
        <v>84</v>
      </c>
      <c r="AW444" s="13" t="s">
        <v>32</v>
      </c>
      <c r="AX444" s="13" t="s">
        <v>76</v>
      </c>
      <c r="AY444" s="242" t="s">
        <v>122</v>
      </c>
    </row>
    <row r="445" s="14" customFormat="1">
      <c r="A445" s="14"/>
      <c r="B445" s="243"/>
      <c r="C445" s="244"/>
      <c r="D445" s="234" t="s">
        <v>131</v>
      </c>
      <c r="E445" s="245" t="s">
        <v>1</v>
      </c>
      <c r="F445" s="246" t="s">
        <v>157</v>
      </c>
      <c r="G445" s="244"/>
      <c r="H445" s="247">
        <v>38.219999999999999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131</v>
      </c>
      <c r="AU445" s="253" t="s">
        <v>86</v>
      </c>
      <c r="AV445" s="14" t="s">
        <v>86</v>
      </c>
      <c r="AW445" s="14" t="s">
        <v>32</v>
      </c>
      <c r="AX445" s="14" t="s">
        <v>76</v>
      </c>
      <c r="AY445" s="253" t="s">
        <v>122</v>
      </c>
    </row>
    <row r="446" s="13" customFormat="1">
      <c r="A446" s="13"/>
      <c r="B446" s="232"/>
      <c r="C446" s="233"/>
      <c r="D446" s="234" t="s">
        <v>131</v>
      </c>
      <c r="E446" s="235" t="s">
        <v>1</v>
      </c>
      <c r="F446" s="236" t="s">
        <v>134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131</v>
      </c>
      <c r="AU446" s="242" t="s">
        <v>86</v>
      </c>
      <c r="AV446" s="13" t="s">
        <v>84</v>
      </c>
      <c r="AW446" s="13" t="s">
        <v>32</v>
      </c>
      <c r="AX446" s="13" t="s">
        <v>76</v>
      </c>
      <c r="AY446" s="242" t="s">
        <v>122</v>
      </c>
    </row>
    <row r="447" s="14" customFormat="1">
      <c r="A447" s="14"/>
      <c r="B447" s="243"/>
      <c r="C447" s="244"/>
      <c r="D447" s="234" t="s">
        <v>131</v>
      </c>
      <c r="E447" s="245" t="s">
        <v>1</v>
      </c>
      <c r="F447" s="246" t="s">
        <v>145</v>
      </c>
      <c r="G447" s="244"/>
      <c r="H447" s="247">
        <v>36.450000000000003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131</v>
      </c>
      <c r="AU447" s="253" t="s">
        <v>86</v>
      </c>
      <c r="AV447" s="14" t="s">
        <v>86</v>
      </c>
      <c r="AW447" s="14" t="s">
        <v>32</v>
      </c>
      <c r="AX447" s="14" t="s">
        <v>76</v>
      </c>
      <c r="AY447" s="253" t="s">
        <v>122</v>
      </c>
    </row>
    <row r="448" s="13" customFormat="1">
      <c r="A448" s="13"/>
      <c r="B448" s="232"/>
      <c r="C448" s="233"/>
      <c r="D448" s="234" t="s">
        <v>131</v>
      </c>
      <c r="E448" s="235" t="s">
        <v>1</v>
      </c>
      <c r="F448" s="236" t="s">
        <v>136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131</v>
      </c>
      <c r="AU448" s="242" t="s">
        <v>86</v>
      </c>
      <c r="AV448" s="13" t="s">
        <v>84</v>
      </c>
      <c r="AW448" s="13" t="s">
        <v>32</v>
      </c>
      <c r="AX448" s="13" t="s">
        <v>76</v>
      </c>
      <c r="AY448" s="242" t="s">
        <v>122</v>
      </c>
    </row>
    <row r="449" s="14" customFormat="1">
      <c r="A449" s="14"/>
      <c r="B449" s="243"/>
      <c r="C449" s="244"/>
      <c r="D449" s="234" t="s">
        <v>131</v>
      </c>
      <c r="E449" s="245" t="s">
        <v>1</v>
      </c>
      <c r="F449" s="246" t="s">
        <v>148</v>
      </c>
      <c r="G449" s="244"/>
      <c r="H449" s="247">
        <v>0.89000000000000001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131</v>
      </c>
      <c r="AU449" s="253" t="s">
        <v>86</v>
      </c>
      <c r="AV449" s="14" t="s">
        <v>86</v>
      </c>
      <c r="AW449" s="14" t="s">
        <v>32</v>
      </c>
      <c r="AX449" s="14" t="s">
        <v>76</v>
      </c>
      <c r="AY449" s="253" t="s">
        <v>122</v>
      </c>
    </row>
    <row r="450" s="13" customFormat="1">
      <c r="A450" s="13"/>
      <c r="B450" s="232"/>
      <c r="C450" s="233"/>
      <c r="D450" s="234" t="s">
        <v>131</v>
      </c>
      <c r="E450" s="235" t="s">
        <v>1</v>
      </c>
      <c r="F450" s="236" t="s">
        <v>150</v>
      </c>
      <c r="G450" s="233"/>
      <c r="H450" s="235" t="s">
        <v>1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131</v>
      </c>
      <c r="AU450" s="242" t="s">
        <v>86</v>
      </c>
      <c r="AV450" s="13" t="s">
        <v>84</v>
      </c>
      <c r="AW450" s="13" t="s">
        <v>32</v>
      </c>
      <c r="AX450" s="13" t="s">
        <v>76</v>
      </c>
      <c r="AY450" s="242" t="s">
        <v>122</v>
      </c>
    </row>
    <row r="451" s="14" customFormat="1">
      <c r="A451" s="14"/>
      <c r="B451" s="243"/>
      <c r="C451" s="244"/>
      <c r="D451" s="234" t="s">
        <v>131</v>
      </c>
      <c r="E451" s="245" t="s">
        <v>1</v>
      </c>
      <c r="F451" s="246" t="s">
        <v>151</v>
      </c>
      <c r="G451" s="244"/>
      <c r="H451" s="247">
        <v>3.8999999999999999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131</v>
      </c>
      <c r="AU451" s="253" t="s">
        <v>86</v>
      </c>
      <c r="AV451" s="14" t="s">
        <v>86</v>
      </c>
      <c r="AW451" s="14" t="s">
        <v>32</v>
      </c>
      <c r="AX451" s="14" t="s">
        <v>76</v>
      </c>
      <c r="AY451" s="253" t="s">
        <v>122</v>
      </c>
    </row>
    <row r="452" s="15" customFormat="1">
      <c r="A452" s="15"/>
      <c r="B452" s="254"/>
      <c r="C452" s="255"/>
      <c r="D452" s="234" t="s">
        <v>131</v>
      </c>
      <c r="E452" s="256" t="s">
        <v>1</v>
      </c>
      <c r="F452" s="257" t="s">
        <v>138</v>
      </c>
      <c r="G452" s="255"/>
      <c r="H452" s="258">
        <v>79.459999999999994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4" t="s">
        <v>131</v>
      </c>
      <c r="AU452" s="264" t="s">
        <v>86</v>
      </c>
      <c r="AV452" s="15" t="s">
        <v>129</v>
      </c>
      <c r="AW452" s="15" t="s">
        <v>32</v>
      </c>
      <c r="AX452" s="15" t="s">
        <v>84</v>
      </c>
      <c r="AY452" s="264" t="s">
        <v>122</v>
      </c>
    </row>
    <row r="453" s="2" customFormat="1" ht="24.15" customHeight="1">
      <c r="A453" s="39"/>
      <c r="B453" s="40"/>
      <c r="C453" s="219" t="s">
        <v>423</v>
      </c>
      <c r="D453" s="219" t="s">
        <v>124</v>
      </c>
      <c r="E453" s="220" t="s">
        <v>424</v>
      </c>
      <c r="F453" s="221" t="s">
        <v>425</v>
      </c>
      <c r="G453" s="222" t="s">
        <v>127</v>
      </c>
      <c r="H453" s="223">
        <v>79.459999999999994</v>
      </c>
      <c r="I453" s="224"/>
      <c r="J453" s="225">
        <f>ROUND(I453*H453,2)</f>
        <v>0</v>
      </c>
      <c r="K453" s="221" t="s">
        <v>128</v>
      </c>
      <c r="L453" s="45"/>
      <c r="M453" s="226" t="s">
        <v>1</v>
      </c>
      <c r="N453" s="227" t="s">
        <v>41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129</v>
      </c>
      <c r="AT453" s="230" t="s">
        <v>124</v>
      </c>
      <c r="AU453" s="230" t="s">
        <v>86</v>
      </c>
      <c r="AY453" s="18" t="s">
        <v>122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84</v>
      </c>
      <c r="BK453" s="231">
        <f>ROUND(I453*H453,2)</f>
        <v>0</v>
      </c>
      <c r="BL453" s="18" t="s">
        <v>129</v>
      </c>
      <c r="BM453" s="230" t="s">
        <v>426</v>
      </c>
    </row>
    <row r="454" s="13" customFormat="1">
      <c r="A454" s="13"/>
      <c r="B454" s="232"/>
      <c r="C454" s="233"/>
      <c r="D454" s="234" t="s">
        <v>131</v>
      </c>
      <c r="E454" s="235" t="s">
        <v>1</v>
      </c>
      <c r="F454" s="236" t="s">
        <v>143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131</v>
      </c>
      <c r="AU454" s="242" t="s">
        <v>86</v>
      </c>
      <c r="AV454" s="13" t="s">
        <v>84</v>
      </c>
      <c r="AW454" s="13" t="s">
        <v>32</v>
      </c>
      <c r="AX454" s="13" t="s">
        <v>76</v>
      </c>
      <c r="AY454" s="242" t="s">
        <v>122</v>
      </c>
    </row>
    <row r="455" s="14" customFormat="1">
      <c r="A455" s="14"/>
      <c r="B455" s="243"/>
      <c r="C455" s="244"/>
      <c r="D455" s="234" t="s">
        <v>131</v>
      </c>
      <c r="E455" s="245" t="s">
        <v>1</v>
      </c>
      <c r="F455" s="246" t="s">
        <v>157</v>
      </c>
      <c r="G455" s="244"/>
      <c r="H455" s="247">
        <v>38.219999999999999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131</v>
      </c>
      <c r="AU455" s="253" t="s">
        <v>86</v>
      </c>
      <c r="AV455" s="14" t="s">
        <v>86</v>
      </c>
      <c r="AW455" s="14" t="s">
        <v>32</v>
      </c>
      <c r="AX455" s="14" t="s">
        <v>76</v>
      </c>
      <c r="AY455" s="253" t="s">
        <v>122</v>
      </c>
    </row>
    <row r="456" s="13" customFormat="1">
      <c r="A456" s="13"/>
      <c r="B456" s="232"/>
      <c r="C456" s="233"/>
      <c r="D456" s="234" t="s">
        <v>131</v>
      </c>
      <c r="E456" s="235" t="s">
        <v>1</v>
      </c>
      <c r="F456" s="236" t="s">
        <v>134</v>
      </c>
      <c r="G456" s="233"/>
      <c r="H456" s="235" t="s">
        <v>1</v>
      </c>
      <c r="I456" s="237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131</v>
      </c>
      <c r="AU456" s="242" t="s">
        <v>86</v>
      </c>
      <c r="AV456" s="13" t="s">
        <v>84</v>
      </c>
      <c r="AW456" s="13" t="s">
        <v>32</v>
      </c>
      <c r="AX456" s="13" t="s">
        <v>76</v>
      </c>
      <c r="AY456" s="242" t="s">
        <v>122</v>
      </c>
    </row>
    <row r="457" s="14" customFormat="1">
      <c r="A457" s="14"/>
      <c r="B457" s="243"/>
      <c r="C457" s="244"/>
      <c r="D457" s="234" t="s">
        <v>131</v>
      </c>
      <c r="E457" s="245" t="s">
        <v>1</v>
      </c>
      <c r="F457" s="246" t="s">
        <v>145</v>
      </c>
      <c r="G457" s="244"/>
      <c r="H457" s="247">
        <v>36.450000000000003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131</v>
      </c>
      <c r="AU457" s="253" t="s">
        <v>86</v>
      </c>
      <c r="AV457" s="14" t="s">
        <v>86</v>
      </c>
      <c r="AW457" s="14" t="s">
        <v>32</v>
      </c>
      <c r="AX457" s="14" t="s">
        <v>76</v>
      </c>
      <c r="AY457" s="253" t="s">
        <v>122</v>
      </c>
    </row>
    <row r="458" s="13" customFormat="1">
      <c r="A458" s="13"/>
      <c r="B458" s="232"/>
      <c r="C458" s="233"/>
      <c r="D458" s="234" t="s">
        <v>131</v>
      </c>
      <c r="E458" s="235" t="s">
        <v>1</v>
      </c>
      <c r="F458" s="236" t="s">
        <v>136</v>
      </c>
      <c r="G458" s="233"/>
      <c r="H458" s="235" t="s">
        <v>1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131</v>
      </c>
      <c r="AU458" s="242" t="s">
        <v>86</v>
      </c>
      <c r="AV458" s="13" t="s">
        <v>84</v>
      </c>
      <c r="AW458" s="13" t="s">
        <v>32</v>
      </c>
      <c r="AX458" s="13" t="s">
        <v>76</v>
      </c>
      <c r="AY458" s="242" t="s">
        <v>122</v>
      </c>
    </row>
    <row r="459" s="14" customFormat="1">
      <c r="A459" s="14"/>
      <c r="B459" s="243"/>
      <c r="C459" s="244"/>
      <c r="D459" s="234" t="s">
        <v>131</v>
      </c>
      <c r="E459" s="245" t="s">
        <v>1</v>
      </c>
      <c r="F459" s="246" t="s">
        <v>148</v>
      </c>
      <c r="G459" s="244"/>
      <c r="H459" s="247">
        <v>0.89000000000000001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131</v>
      </c>
      <c r="AU459" s="253" t="s">
        <v>86</v>
      </c>
      <c r="AV459" s="14" t="s">
        <v>86</v>
      </c>
      <c r="AW459" s="14" t="s">
        <v>32</v>
      </c>
      <c r="AX459" s="14" t="s">
        <v>76</v>
      </c>
      <c r="AY459" s="253" t="s">
        <v>122</v>
      </c>
    </row>
    <row r="460" s="13" customFormat="1">
      <c r="A460" s="13"/>
      <c r="B460" s="232"/>
      <c r="C460" s="233"/>
      <c r="D460" s="234" t="s">
        <v>131</v>
      </c>
      <c r="E460" s="235" t="s">
        <v>1</v>
      </c>
      <c r="F460" s="236" t="s">
        <v>150</v>
      </c>
      <c r="G460" s="233"/>
      <c r="H460" s="235" t="s">
        <v>1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131</v>
      </c>
      <c r="AU460" s="242" t="s">
        <v>86</v>
      </c>
      <c r="AV460" s="13" t="s">
        <v>84</v>
      </c>
      <c r="AW460" s="13" t="s">
        <v>32</v>
      </c>
      <c r="AX460" s="13" t="s">
        <v>76</v>
      </c>
      <c r="AY460" s="242" t="s">
        <v>122</v>
      </c>
    </row>
    <row r="461" s="14" customFormat="1">
      <c r="A461" s="14"/>
      <c r="B461" s="243"/>
      <c r="C461" s="244"/>
      <c r="D461" s="234" t="s">
        <v>131</v>
      </c>
      <c r="E461" s="245" t="s">
        <v>1</v>
      </c>
      <c r="F461" s="246" t="s">
        <v>151</v>
      </c>
      <c r="G461" s="244"/>
      <c r="H461" s="247">
        <v>3.8999999999999999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131</v>
      </c>
      <c r="AU461" s="253" t="s">
        <v>86</v>
      </c>
      <c r="AV461" s="14" t="s">
        <v>86</v>
      </c>
      <c r="AW461" s="14" t="s">
        <v>32</v>
      </c>
      <c r="AX461" s="14" t="s">
        <v>76</v>
      </c>
      <c r="AY461" s="253" t="s">
        <v>122</v>
      </c>
    </row>
    <row r="462" s="15" customFormat="1">
      <c r="A462" s="15"/>
      <c r="B462" s="254"/>
      <c r="C462" s="255"/>
      <c r="D462" s="234" t="s">
        <v>131</v>
      </c>
      <c r="E462" s="256" t="s">
        <v>1</v>
      </c>
      <c r="F462" s="257" t="s">
        <v>138</v>
      </c>
      <c r="G462" s="255"/>
      <c r="H462" s="258">
        <v>79.459999999999994</v>
      </c>
      <c r="I462" s="259"/>
      <c r="J462" s="255"/>
      <c r="K462" s="255"/>
      <c r="L462" s="260"/>
      <c r="M462" s="261"/>
      <c r="N462" s="262"/>
      <c r="O462" s="262"/>
      <c r="P462" s="262"/>
      <c r="Q462" s="262"/>
      <c r="R462" s="262"/>
      <c r="S462" s="262"/>
      <c r="T462" s="263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4" t="s">
        <v>131</v>
      </c>
      <c r="AU462" s="264" t="s">
        <v>86</v>
      </c>
      <c r="AV462" s="15" t="s">
        <v>129</v>
      </c>
      <c r="AW462" s="15" t="s">
        <v>32</v>
      </c>
      <c r="AX462" s="15" t="s">
        <v>84</v>
      </c>
      <c r="AY462" s="264" t="s">
        <v>122</v>
      </c>
    </row>
    <row r="463" s="2" customFormat="1" ht="24.15" customHeight="1">
      <c r="A463" s="39"/>
      <c r="B463" s="40"/>
      <c r="C463" s="219" t="s">
        <v>427</v>
      </c>
      <c r="D463" s="219" t="s">
        <v>124</v>
      </c>
      <c r="E463" s="220" t="s">
        <v>428</v>
      </c>
      <c r="F463" s="221" t="s">
        <v>429</v>
      </c>
      <c r="G463" s="222" t="s">
        <v>127</v>
      </c>
      <c r="H463" s="223">
        <v>111.244</v>
      </c>
      <c r="I463" s="224"/>
      <c r="J463" s="225">
        <f>ROUND(I463*H463,2)</f>
        <v>0</v>
      </c>
      <c r="K463" s="221" t="s">
        <v>128</v>
      </c>
      <c r="L463" s="45"/>
      <c r="M463" s="226" t="s">
        <v>1</v>
      </c>
      <c r="N463" s="227" t="s">
        <v>41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129</v>
      </c>
      <c r="AT463" s="230" t="s">
        <v>124</v>
      </c>
      <c r="AU463" s="230" t="s">
        <v>86</v>
      </c>
      <c r="AY463" s="18" t="s">
        <v>122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84</v>
      </c>
      <c r="BK463" s="231">
        <f>ROUND(I463*H463,2)</f>
        <v>0</v>
      </c>
      <c r="BL463" s="18" t="s">
        <v>129</v>
      </c>
      <c r="BM463" s="230" t="s">
        <v>430</v>
      </c>
    </row>
    <row r="464" s="13" customFormat="1">
      <c r="A464" s="13"/>
      <c r="B464" s="232"/>
      <c r="C464" s="233"/>
      <c r="D464" s="234" t="s">
        <v>131</v>
      </c>
      <c r="E464" s="235" t="s">
        <v>1</v>
      </c>
      <c r="F464" s="236" t="s">
        <v>143</v>
      </c>
      <c r="G464" s="233"/>
      <c r="H464" s="235" t="s">
        <v>1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131</v>
      </c>
      <c r="AU464" s="242" t="s">
        <v>86</v>
      </c>
      <c r="AV464" s="13" t="s">
        <v>84</v>
      </c>
      <c r="AW464" s="13" t="s">
        <v>32</v>
      </c>
      <c r="AX464" s="13" t="s">
        <v>76</v>
      </c>
      <c r="AY464" s="242" t="s">
        <v>122</v>
      </c>
    </row>
    <row r="465" s="14" customFormat="1">
      <c r="A465" s="14"/>
      <c r="B465" s="243"/>
      <c r="C465" s="244"/>
      <c r="D465" s="234" t="s">
        <v>131</v>
      </c>
      <c r="E465" s="245" t="s">
        <v>1</v>
      </c>
      <c r="F465" s="246" t="s">
        <v>431</v>
      </c>
      <c r="G465" s="244"/>
      <c r="H465" s="247">
        <v>53.508000000000003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131</v>
      </c>
      <c r="AU465" s="253" t="s">
        <v>86</v>
      </c>
      <c r="AV465" s="14" t="s">
        <v>86</v>
      </c>
      <c r="AW465" s="14" t="s">
        <v>32</v>
      </c>
      <c r="AX465" s="14" t="s">
        <v>76</v>
      </c>
      <c r="AY465" s="253" t="s">
        <v>122</v>
      </c>
    </row>
    <row r="466" s="13" customFormat="1">
      <c r="A466" s="13"/>
      <c r="B466" s="232"/>
      <c r="C466" s="233"/>
      <c r="D466" s="234" t="s">
        <v>131</v>
      </c>
      <c r="E466" s="235" t="s">
        <v>1</v>
      </c>
      <c r="F466" s="236" t="s">
        <v>134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131</v>
      </c>
      <c r="AU466" s="242" t="s">
        <v>86</v>
      </c>
      <c r="AV466" s="13" t="s">
        <v>84</v>
      </c>
      <c r="AW466" s="13" t="s">
        <v>32</v>
      </c>
      <c r="AX466" s="13" t="s">
        <v>76</v>
      </c>
      <c r="AY466" s="242" t="s">
        <v>122</v>
      </c>
    </row>
    <row r="467" s="14" customFormat="1">
      <c r="A467" s="14"/>
      <c r="B467" s="243"/>
      <c r="C467" s="244"/>
      <c r="D467" s="234" t="s">
        <v>131</v>
      </c>
      <c r="E467" s="245" t="s">
        <v>1</v>
      </c>
      <c r="F467" s="246" t="s">
        <v>170</v>
      </c>
      <c r="G467" s="244"/>
      <c r="H467" s="247">
        <v>51.030000000000001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131</v>
      </c>
      <c r="AU467" s="253" t="s">
        <v>86</v>
      </c>
      <c r="AV467" s="14" t="s">
        <v>86</v>
      </c>
      <c r="AW467" s="14" t="s">
        <v>32</v>
      </c>
      <c r="AX467" s="14" t="s">
        <v>76</v>
      </c>
      <c r="AY467" s="253" t="s">
        <v>122</v>
      </c>
    </row>
    <row r="468" s="13" customFormat="1">
      <c r="A468" s="13"/>
      <c r="B468" s="232"/>
      <c r="C468" s="233"/>
      <c r="D468" s="234" t="s">
        <v>131</v>
      </c>
      <c r="E468" s="235" t="s">
        <v>1</v>
      </c>
      <c r="F468" s="236" t="s">
        <v>136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131</v>
      </c>
      <c r="AU468" s="242" t="s">
        <v>86</v>
      </c>
      <c r="AV468" s="13" t="s">
        <v>84</v>
      </c>
      <c r="AW468" s="13" t="s">
        <v>32</v>
      </c>
      <c r="AX468" s="13" t="s">
        <v>76</v>
      </c>
      <c r="AY468" s="242" t="s">
        <v>122</v>
      </c>
    </row>
    <row r="469" s="14" customFormat="1">
      <c r="A469" s="14"/>
      <c r="B469" s="243"/>
      <c r="C469" s="244"/>
      <c r="D469" s="234" t="s">
        <v>131</v>
      </c>
      <c r="E469" s="245" t="s">
        <v>1</v>
      </c>
      <c r="F469" s="246" t="s">
        <v>171</v>
      </c>
      <c r="G469" s="244"/>
      <c r="H469" s="247">
        <v>1.246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131</v>
      </c>
      <c r="AU469" s="253" t="s">
        <v>86</v>
      </c>
      <c r="AV469" s="14" t="s">
        <v>86</v>
      </c>
      <c r="AW469" s="14" t="s">
        <v>32</v>
      </c>
      <c r="AX469" s="14" t="s">
        <v>76</v>
      </c>
      <c r="AY469" s="253" t="s">
        <v>122</v>
      </c>
    </row>
    <row r="470" s="13" customFormat="1">
      <c r="A470" s="13"/>
      <c r="B470" s="232"/>
      <c r="C470" s="233"/>
      <c r="D470" s="234" t="s">
        <v>131</v>
      </c>
      <c r="E470" s="235" t="s">
        <v>1</v>
      </c>
      <c r="F470" s="236" t="s">
        <v>150</v>
      </c>
      <c r="G470" s="233"/>
      <c r="H470" s="235" t="s">
        <v>1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131</v>
      </c>
      <c r="AU470" s="242" t="s">
        <v>86</v>
      </c>
      <c r="AV470" s="13" t="s">
        <v>84</v>
      </c>
      <c r="AW470" s="13" t="s">
        <v>32</v>
      </c>
      <c r="AX470" s="13" t="s">
        <v>76</v>
      </c>
      <c r="AY470" s="242" t="s">
        <v>122</v>
      </c>
    </row>
    <row r="471" s="14" customFormat="1">
      <c r="A471" s="14"/>
      <c r="B471" s="243"/>
      <c r="C471" s="244"/>
      <c r="D471" s="234" t="s">
        <v>131</v>
      </c>
      <c r="E471" s="245" t="s">
        <v>1</v>
      </c>
      <c r="F471" s="246" t="s">
        <v>172</v>
      </c>
      <c r="G471" s="244"/>
      <c r="H471" s="247">
        <v>5.46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131</v>
      </c>
      <c r="AU471" s="253" t="s">
        <v>86</v>
      </c>
      <c r="AV471" s="14" t="s">
        <v>86</v>
      </c>
      <c r="AW471" s="14" t="s">
        <v>32</v>
      </c>
      <c r="AX471" s="14" t="s">
        <v>76</v>
      </c>
      <c r="AY471" s="253" t="s">
        <v>122</v>
      </c>
    </row>
    <row r="472" s="15" customFormat="1">
      <c r="A472" s="15"/>
      <c r="B472" s="254"/>
      <c r="C472" s="255"/>
      <c r="D472" s="234" t="s">
        <v>131</v>
      </c>
      <c r="E472" s="256" t="s">
        <v>1</v>
      </c>
      <c r="F472" s="257" t="s">
        <v>138</v>
      </c>
      <c r="G472" s="255"/>
      <c r="H472" s="258">
        <v>111.244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131</v>
      </c>
      <c r="AU472" s="264" t="s">
        <v>86</v>
      </c>
      <c r="AV472" s="15" t="s">
        <v>129</v>
      </c>
      <c r="AW472" s="15" t="s">
        <v>32</v>
      </c>
      <c r="AX472" s="15" t="s">
        <v>84</v>
      </c>
      <c r="AY472" s="264" t="s">
        <v>122</v>
      </c>
    </row>
    <row r="473" s="2" customFormat="1" ht="49.05" customHeight="1">
      <c r="A473" s="39"/>
      <c r="B473" s="40"/>
      <c r="C473" s="219" t="s">
        <v>432</v>
      </c>
      <c r="D473" s="219" t="s">
        <v>124</v>
      </c>
      <c r="E473" s="220" t="s">
        <v>433</v>
      </c>
      <c r="F473" s="221" t="s">
        <v>434</v>
      </c>
      <c r="G473" s="222" t="s">
        <v>127</v>
      </c>
      <c r="H473" s="223">
        <v>111.244</v>
      </c>
      <c r="I473" s="224"/>
      <c r="J473" s="225">
        <f>ROUND(I473*H473,2)</f>
        <v>0</v>
      </c>
      <c r="K473" s="221" t="s">
        <v>128</v>
      </c>
      <c r="L473" s="45"/>
      <c r="M473" s="226" t="s">
        <v>1</v>
      </c>
      <c r="N473" s="227" t="s">
        <v>41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129</v>
      </c>
      <c r="AT473" s="230" t="s">
        <v>124</v>
      </c>
      <c r="AU473" s="230" t="s">
        <v>86</v>
      </c>
      <c r="AY473" s="18" t="s">
        <v>122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84</v>
      </c>
      <c r="BK473" s="231">
        <f>ROUND(I473*H473,2)</f>
        <v>0</v>
      </c>
      <c r="BL473" s="18" t="s">
        <v>129</v>
      </c>
      <c r="BM473" s="230" t="s">
        <v>435</v>
      </c>
    </row>
    <row r="474" s="13" customFormat="1">
      <c r="A474" s="13"/>
      <c r="B474" s="232"/>
      <c r="C474" s="233"/>
      <c r="D474" s="234" t="s">
        <v>131</v>
      </c>
      <c r="E474" s="235" t="s">
        <v>1</v>
      </c>
      <c r="F474" s="236" t="s">
        <v>132</v>
      </c>
      <c r="G474" s="233"/>
      <c r="H474" s="235" t="s">
        <v>1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131</v>
      </c>
      <c r="AU474" s="242" t="s">
        <v>86</v>
      </c>
      <c r="AV474" s="13" t="s">
        <v>84</v>
      </c>
      <c r="AW474" s="13" t="s">
        <v>32</v>
      </c>
      <c r="AX474" s="13" t="s">
        <v>76</v>
      </c>
      <c r="AY474" s="242" t="s">
        <v>122</v>
      </c>
    </row>
    <row r="475" s="13" customFormat="1">
      <c r="A475" s="13"/>
      <c r="B475" s="232"/>
      <c r="C475" s="233"/>
      <c r="D475" s="234" t="s">
        <v>131</v>
      </c>
      <c r="E475" s="235" t="s">
        <v>1</v>
      </c>
      <c r="F475" s="236" t="s">
        <v>142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131</v>
      </c>
      <c r="AU475" s="242" t="s">
        <v>86</v>
      </c>
      <c r="AV475" s="13" t="s">
        <v>84</v>
      </c>
      <c r="AW475" s="13" t="s">
        <v>32</v>
      </c>
      <c r="AX475" s="13" t="s">
        <v>76</v>
      </c>
      <c r="AY475" s="242" t="s">
        <v>122</v>
      </c>
    </row>
    <row r="476" s="13" customFormat="1">
      <c r="A476" s="13"/>
      <c r="B476" s="232"/>
      <c r="C476" s="233"/>
      <c r="D476" s="234" t="s">
        <v>131</v>
      </c>
      <c r="E476" s="235" t="s">
        <v>1</v>
      </c>
      <c r="F476" s="236" t="s">
        <v>143</v>
      </c>
      <c r="G476" s="233"/>
      <c r="H476" s="235" t="s">
        <v>1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131</v>
      </c>
      <c r="AU476" s="242" t="s">
        <v>86</v>
      </c>
      <c r="AV476" s="13" t="s">
        <v>84</v>
      </c>
      <c r="AW476" s="13" t="s">
        <v>32</v>
      </c>
      <c r="AX476" s="13" t="s">
        <v>76</v>
      </c>
      <c r="AY476" s="242" t="s">
        <v>122</v>
      </c>
    </row>
    <row r="477" s="14" customFormat="1">
      <c r="A477" s="14"/>
      <c r="B477" s="243"/>
      <c r="C477" s="244"/>
      <c r="D477" s="234" t="s">
        <v>131</v>
      </c>
      <c r="E477" s="245" t="s">
        <v>1</v>
      </c>
      <c r="F477" s="246" t="s">
        <v>431</v>
      </c>
      <c r="G477" s="244"/>
      <c r="H477" s="247">
        <v>53.508000000000003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131</v>
      </c>
      <c r="AU477" s="253" t="s">
        <v>86</v>
      </c>
      <c r="AV477" s="14" t="s">
        <v>86</v>
      </c>
      <c r="AW477" s="14" t="s">
        <v>32</v>
      </c>
      <c r="AX477" s="14" t="s">
        <v>76</v>
      </c>
      <c r="AY477" s="253" t="s">
        <v>122</v>
      </c>
    </row>
    <row r="478" s="13" customFormat="1">
      <c r="A478" s="13"/>
      <c r="B478" s="232"/>
      <c r="C478" s="233"/>
      <c r="D478" s="234" t="s">
        <v>131</v>
      </c>
      <c r="E478" s="235" t="s">
        <v>1</v>
      </c>
      <c r="F478" s="236" t="s">
        <v>134</v>
      </c>
      <c r="G478" s="233"/>
      <c r="H478" s="235" t="s">
        <v>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131</v>
      </c>
      <c r="AU478" s="242" t="s">
        <v>86</v>
      </c>
      <c r="AV478" s="13" t="s">
        <v>84</v>
      </c>
      <c r="AW478" s="13" t="s">
        <v>32</v>
      </c>
      <c r="AX478" s="13" t="s">
        <v>76</v>
      </c>
      <c r="AY478" s="242" t="s">
        <v>122</v>
      </c>
    </row>
    <row r="479" s="14" customFormat="1">
      <c r="A479" s="14"/>
      <c r="B479" s="243"/>
      <c r="C479" s="244"/>
      <c r="D479" s="234" t="s">
        <v>131</v>
      </c>
      <c r="E479" s="245" t="s">
        <v>1</v>
      </c>
      <c r="F479" s="246" t="s">
        <v>436</v>
      </c>
      <c r="G479" s="244"/>
      <c r="H479" s="247">
        <v>51.030000000000001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131</v>
      </c>
      <c r="AU479" s="253" t="s">
        <v>86</v>
      </c>
      <c r="AV479" s="14" t="s">
        <v>86</v>
      </c>
      <c r="AW479" s="14" t="s">
        <v>32</v>
      </c>
      <c r="AX479" s="14" t="s">
        <v>76</v>
      </c>
      <c r="AY479" s="253" t="s">
        <v>122</v>
      </c>
    </row>
    <row r="480" s="13" customFormat="1">
      <c r="A480" s="13"/>
      <c r="B480" s="232"/>
      <c r="C480" s="233"/>
      <c r="D480" s="234" t="s">
        <v>131</v>
      </c>
      <c r="E480" s="235" t="s">
        <v>1</v>
      </c>
      <c r="F480" s="236" t="s">
        <v>136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131</v>
      </c>
      <c r="AU480" s="242" t="s">
        <v>86</v>
      </c>
      <c r="AV480" s="13" t="s">
        <v>84</v>
      </c>
      <c r="AW480" s="13" t="s">
        <v>32</v>
      </c>
      <c r="AX480" s="13" t="s">
        <v>76</v>
      </c>
      <c r="AY480" s="242" t="s">
        <v>122</v>
      </c>
    </row>
    <row r="481" s="14" customFormat="1">
      <c r="A481" s="14"/>
      <c r="B481" s="243"/>
      <c r="C481" s="244"/>
      <c r="D481" s="234" t="s">
        <v>131</v>
      </c>
      <c r="E481" s="245" t="s">
        <v>1</v>
      </c>
      <c r="F481" s="246" t="s">
        <v>437</v>
      </c>
      <c r="G481" s="244"/>
      <c r="H481" s="247">
        <v>1.246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131</v>
      </c>
      <c r="AU481" s="253" t="s">
        <v>86</v>
      </c>
      <c r="AV481" s="14" t="s">
        <v>86</v>
      </c>
      <c r="AW481" s="14" t="s">
        <v>32</v>
      </c>
      <c r="AX481" s="14" t="s">
        <v>76</v>
      </c>
      <c r="AY481" s="253" t="s">
        <v>122</v>
      </c>
    </row>
    <row r="482" s="13" customFormat="1">
      <c r="A482" s="13"/>
      <c r="B482" s="232"/>
      <c r="C482" s="233"/>
      <c r="D482" s="234" t="s">
        <v>131</v>
      </c>
      <c r="E482" s="235" t="s">
        <v>1</v>
      </c>
      <c r="F482" s="236" t="s">
        <v>150</v>
      </c>
      <c r="G482" s="233"/>
      <c r="H482" s="235" t="s">
        <v>1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131</v>
      </c>
      <c r="AU482" s="242" t="s">
        <v>86</v>
      </c>
      <c r="AV482" s="13" t="s">
        <v>84</v>
      </c>
      <c r="AW482" s="13" t="s">
        <v>32</v>
      </c>
      <c r="AX482" s="13" t="s">
        <v>76</v>
      </c>
      <c r="AY482" s="242" t="s">
        <v>122</v>
      </c>
    </row>
    <row r="483" s="14" customFormat="1">
      <c r="A483" s="14"/>
      <c r="B483" s="243"/>
      <c r="C483" s="244"/>
      <c r="D483" s="234" t="s">
        <v>131</v>
      </c>
      <c r="E483" s="245" t="s">
        <v>1</v>
      </c>
      <c r="F483" s="246" t="s">
        <v>172</v>
      </c>
      <c r="G483" s="244"/>
      <c r="H483" s="247">
        <v>5.46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131</v>
      </c>
      <c r="AU483" s="253" t="s">
        <v>86</v>
      </c>
      <c r="AV483" s="14" t="s">
        <v>86</v>
      </c>
      <c r="AW483" s="14" t="s">
        <v>32</v>
      </c>
      <c r="AX483" s="14" t="s">
        <v>76</v>
      </c>
      <c r="AY483" s="253" t="s">
        <v>122</v>
      </c>
    </row>
    <row r="484" s="15" customFormat="1">
      <c r="A484" s="15"/>
      <c r="B484" s="254"/>
      <c r="C484" s="255"/>
      <c r="D484" s="234" t="s">
        <v>131</v>
      </c>
      <c r="E484" s="256" t="s">
        <v>1</v>
      </c>
      <c r="F484" s="257" t="s">
        <v>138</v>
      </c>
      <c r="G484" s="255"/>
      <c r="H484" s="258">
        <v>111.244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4" t="s">
        <v>131</v>
      </c>
      <c r="AU484" s="264" t="s">
        <v>86</v>
      </c>
      <c r="AV484" s="15" t="s">
        <v>129</v>
      </c>
      <c r="AW484" s="15" t="s">
        <v>32</v>
      </c>
      <c r="AX484" s="15" t="s">
        <v>84</v>
      </c>
      <c r="AY484" s="264" t="s">
        <v>122</v>
      </c>
    </row>
    <row r="485" s="2" customFormat="1" ht="76.35" customHeight="1">
      <c r="A485" s="39"/>
      <c r="B485" s="40"/>
      <c r="C485" s="219" t="s">
        <v>438</v>
      </c>
      <c r="D485" s="219" t="s">
        <v>124</v>
      </c>
      <c r="E485" s="220" t="s">
        <v>439</v>
      </c>
      <c r="F485" s="221" t="s">
        <v>440</v>
      </c>
      <c r="G485" s="222" t="s">
        <v>127</v>
      </c>
      <c r="H485" s="223">
        <v>9.5099999999999998</v>
      </c>
      <c r="I485" s="224"/>
      <c r="J485" s="225">
        <f>ROUND(I485*H485,2)</f>
        <v>0</v>
      </c>
      <c r="K485" s="221" t="s">
        <v>128</v>
      </c>
      <c r="L485" s="45"/>
      <c r="M485" s="226" t="s">
        <v>1</v>
      </c>
      <c r="N485" s="227" t="s">
        <v>41</v>
      </c>
      <c r="O485" s="92"/>
      <c r="P485" s="228">
        <f>O485*H485</f>
        <v>0</v>
      </c>
      <c r="Q485" s="228">
        <v>0.089219999999999994</v>
      </c>
      <c r="R485" s="228">
        <f>Q485*H485</f>
        <v>0.84848219999999996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129</v>
      </c>
      <c r="AT485" s="230" t="s">
        <v>124</v>
      </c>
      <c r="AU485" s="230" t="s">
        <v>86</v>
      </c>
      <c r="AY485" s="18" t="s">
        <v>122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84</v>
      </c>
      <c r="BK485" s="231">
        <f>ROUND(I485*H485,2)</f>
        <v>0</v>
      </c>
      <c r="BL485" s="18" t="s">
        <v>129</v>
      </c>
      <c r="BM485" s="230" t="s">
        <v>441</v>
      </c>
    </row>
    <row r="486" s="14" customFormat="1">
      <c r="A486" s="14"/>
      <c r="B486" s="243"/>
      <c r="C486" s="244"/>
      <c r="D486" s="234" t="s">
        <v>131</v>
      </c>
      <c r="E486" s="245" t="s">
        <v>1</v>
      </c>
      <c r="F486" s="246" t="s">
        <v>135</v>
      </c>
      <c r="G486" s="244"/>
      <c r="H486" s="247">
        <v>7.5149999999999997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131</v>
      </c>
      <c r="AU486" s="253" t="s">
        <v>86</v>
      </c>
      <c r="AV486" s="14" t="s">
        <v>86</v>
      </c>
      <c r="AW486" s="14" t="s">
        <v>32</v>
      </c>
      <c r="AX486" s="14" t="s">
        <v>76</v>
      </c>
      <c r="AY486" s="253" t="s">
        <v>122</v>
      </c>
    </row>
    <row r="487" s="14" customFormat="1">
      <c r="A487" s="14"/>
      <c r="B487" s="243"/>
      <c r="C487" s="244"/>
      <c r="D487" s="234" t="s">
        <v>131</v>
      </c>
      <c r="E487" s="245" t="s">
        <v>1</v>
      </c>
      <c r="F487" s="246" t="s">
        <v>137</v>
      </c>
      <c r="G487" s="244"/>
      <c r="H487" s="247">
        <v>1.9950000000000001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131</v>
      </c>
      <c r="AU487" s="253" t="s">
        <v>86</v>
      </c>
      <c r="AV487" s="14" t="s">
        <v>86</v>
      </c>
      <c r="AW487" s="14" t="s">
        <v>32</v>
      </c>
      <c r="AX487" s="14" t="s">
        <v>76</v>
      </c>
      <c r="AY487" s="253" t="s">
        <v>122</v>
      </c>
    </row>
    <row r="488" s="15" customFormat="1">
      <c r="A488" s="15"/>
      <c r="B488" s="254"/>
      <c r="C488" s="255"/>
      <c r="D488" s="234" t="s">
        <v>131</v>
      </c>
      <c r="E488" s="256" t="s">
        <v>1</v>
      </c>
      <c r="F488" s="257" t="s">
        <v>138</v>
      </c>
      <c r="G488" s="255"/>
      <c r="H488" s="258">
        <v>9.5099999999999998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131</v>
      </c>
      <c r="AU488" s="264" t="s">
        <v>86</v>
      </c>
      <c r="AV488" s="15" t="s">
        <v>129</v>
      </c>
      <c r="AW488" s="15" t="s">
        <v>32</v>
      </c>
      <c r="AX488" s="15" t="s">
        <v>84</v>
      </c>
      <c r="AY488" s="264" t="s">
        <v>122</v>
      </c>
    </row>
    <row r="489" s="2" customFormat="1" ht="24.15" customHeight="1">
      <c r="A489" s="39"/>
      <c r="B489" s="40"/>
      <c r="C489" s="281" t="s">
        <v>442</v>
      </c>
      <c r="D489" s="281" t="s">
        <v>318</v>
      </c>
      <c r="E489" s="282" t="s">
        <v>443</v>
      </c>
      <c r="F489" s="283" t="s">
        <v>444</v>
      </c>
      <c r="G489" s="284" t="s">
        <v>127</v>
      </c>
      <c r="H489" s="285">
        <v>6.6580000000000004</v>
      </c>
      <c r="I489" s="286"/>
      <c r="J489" s="287">
        <f>ROUND(I489*H489,2)</f>
        <v>0</v>
      </c>
      <c r="K489" s="283" t="s">
        <v>128</v>
      </c>
      <c r="L489" s="288"/>
      <c r="M489" s="289" t="s">
        <v>1</v>
      </c>
      <c r="N489" s="290" t="s">
        <v>41</v>
      </c>
      <c r="O489" s="92"/>
      <c r="P489" s="228">
        <f>O489*H489</f>
        <v>0</v>
      </c>
      <c r="Q489" s="228">
        <v>0.113</v>
      </c>
      <c r="R489" s="228">
        <f>Q489*H489</f>
        <v>0.75235400000000008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192</v>
      </c>
      <c r="AT489" s="230" t="s">
        <v>318</v>
      </c>
      <c r="AU489" s="230" t="s">
        <v>86</v>
      </c>
      <c r="AY489" s="18" t="s">
        <v>122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84</v>
      </c>
      <c r="BK489" s="231">
        <f>ROUND(I489*H489,2)</f>
        <v>0</v>
      </c>
      <c r="BL489" s="18" t="s">
        <v>129</v>
      </c>
      <c r="BM489" s="230" t="s">
        <v>445</v>
      </c>
    </row>
    <row r="490" s="2" customFormat="1">
      <c r="A490" s="39"/>
      <c r="B490" s="40"/>
      <c r="C490" s="41"/>
      <c r="D490" s="234" t="s">
        <v>178</v>
      </c>
      <c r="E490" s="41"/>
      <c r="F490" s="265" t="s">
        <v>446</v>
      </c>
      <c r="G490" s="41"/>
      <c r="H490" s="41"/>
      <c r="I490" s="266"/>
      <c r="J490" s="41"/>
      <c r="K490" s="41"/>
      <c r="L490" s="45"/>
      <c r="M490" s="267"/>
      <c r="N490" s="268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178</v>
      </c>
      <c r="AU490" s="18" t="s">
        <v>86</v>
      </c>
    </row>
    <row r="491" s="13" customFormat="1">
      <c r="A491" s="13"/>
      <c r="B491" s="232"/>
      <c r="C491" s="233"/>
      <c r="D491" s="234" t="s">
        <v>131</v>
      </c>
      <c r="E491" s="235" t="s">
        <v>1</v>
      </c>
      <c r="F491" s="236" t="s">
        <v>447</v>
      </c>
      <c r="G491" s="233"/>
      <c r="H491" s="235" t="s">
        <v>1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131</v>
      </c>
      <c r="AU491" s="242" t="s">
        <v>86</v>
      </c>
      <c r="AV491" s="13" t="s">
        <v>84</v>
      </c>
      <c r="AW491" s="13" t="s">
        <v>32</v>
      </c>
      <c r="AX491" s="13" t="s">
        <v>76</v>
      </c>
      <c r="AY491" s="242" t="s">
        <v>122</v>
      </c>
    </row>
    <row r="492" s="14" customFormat="1">
      <c r="A492" s="14"/>
      <c r="B492" s="243"/>
      <c r="C492" s="244"/>
      <c r="D492" s="234" t="s">
        <v>131</v>
      </c>
      <c r="E492" s="245" t="s">
        <v>1</v>
      </c>
      <c r="F492" s="246" t="s">
        <v>448</v>
      </c>
      <c r="G492" s="244"/>
      <c r="H492" s="247">
        <v>5.2610000000000001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131</v>
      </c>
      <c r="AU492" s="253" t="s">
        <v>86</v>
      </c>
      <c r="AV492" s="14" t="s">
        <v>86</v>
      </c>
      <c r="AW492" s="14" t="s">
        <v>32</v>
      </c>
      <c r="AX492" s="14" t="s">
        <v>76</v>
      </c>
      <c r="AY492" s="253" t="s">
        <v>122</v>
      </c>
    </row>
    <row r="493" s="14" customFormat="1">
      <c r="A493" s="14"/>
      <c r="B493" s="243"/>
      <c r="C493" s="244"/>
      <c r="D493" s="234" t="s">
        <v>131</v>
      </c>
      <c r="E493" s="245" t="s">
        <v>1</v>
      </c>
      <c r="F493" s="246" t="s">
        <v>449</v>
      </c>
      <c r="G493" s="244"/>
      <c r="H493" s="247">
        <v>1.397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131</v>
      </c>
      <c r="AU493" s="253" t="s">
        <v>86</v>
      </c>
      <c r="AV493" s="14" t="s">
        <v>86</v>
      </c>
      <c r="AW493" s="14" t="s">
        <v>32</v>
      </c>
      <c r="AX493" s="14" t="s">
        <v>76</v>
      </c>
      <c r="AY493" s="253" t="s">
        <v>122</v>
      </c>
    </row>
    <row r="494" s="15" customFormat="1">
      <c r="A494" s="15"/>
      <c r="B494" s="254"/>
      <c r="C494" s="255"/>
      <c r="D494" s="234" t="s">
        <v>131</v>
      </c>
      <c r="E494" s="256" t="s">
        <v>1</v>
      </c>
      <c r="F494" s="257" t="s">
        <v>138</v>
      </c>
      <c r="G494" s="255"/>
      <c r="H494" s="258">
        <v>6.6580000000000004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4" t="s">
        <v>131</v>
      </c>
      <c r="AU494" s="264" t="s">
        <v>86</v>
      </c>
      <c r="AV494" s="15" t="s">
        <v>129</v>
      </c>
      <c r="AW494" s="15" t="s">
        <v>32</v>
      </c>
      <c r="AX494" s="15" t="s">
        <v>84</v>
      </c>
      <c r="AY494" s="264" t="s">
        <v>122</v>
      </c>
    </row>
    <row r="495" s="12" customFormat="1" ht="22.8" customHeight="1">
      <c r="A495" s="12"/>
      <c r="B495" s="203"/>
      <c r="C495" s="204"/>
      <c r="D495" s="205" t="s">
        <v>75</v>
      </c>
      <c r="E495" s="217" t="s">
        <v>192</v>
      </c>
      <c r="F495" s="217" t="s">
        <v>450</v>
      </c>
      <c r="G495" s="204"/>
      <c r="H495" s="204"/>
      <c r="I495" s="207"/>
      <c r="J495" s="218">
        <f>BK495</f>
        <v>0</v>
      </c>
      <c r="K495" s="204"/>
      <c r="L495" s="209"/>
      <c r="M495" s="210"/>
      <c r="N495" s="211"/>
      <c r="O495" s="211"/>
      <c r="P495" s="212">
        <f>SUM(P496:P574)</f>
        <v>0</v>
      </c>
      <c r="Q495" s="211"/>
      <c r="R495" s="212">
        <f>SUM(R496:R574)</f>
        <v>5.7730970700000004</v>
      </c>
      <c r="S495" s="211"/>
      <c r="T495" s="213">
        <f>SUM(T496:T574)</f>
        <v>0.45199999999999996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4" t="s">
        <v>84</v>
      </c>
      <c r="AT495" s="215" t="s">
        <v>75</v>
      </c>
      <c r="AU495" s="215" t="s">
        <v>84</v>
      </c>
      <c r="AY495" s="214" t="s">
        <v>122</v>
      </c>
      <c r="BK495" s="216">
        <f>SUM(BK496:BK574)</f>
        <v>0</v>
      </c>
    </row>
    <row r="496" s="2" customFormat="1" ht="44.25" customHeight="1">
      <c r="A496" s="39"/>
      <c r="B496" s="40"/>
      <c r="C496" s="219" t="s">
        <v>451</v>
      </c>
      <c r="D496" s="219" t="s">
        <v>124</v>
      </c>
      <c r="E496" s="220" t="s">
        <v>452</v>
      </c>
      <c r="F496" s="221" t="s">
        <v>453</v>
      </c>
      <c r="G496" s="222" t="s">
        <v>454</v>
      </c>
      <c r="H496" s="223">
        <v>2</v>
      </c>
      <c r="I496" s="224"/>
      <c r="J496" s="225">
        <f>ROUND(I496*H496,2)</f>
        <v>0</v>
      </c>
      <c r="K496" s="221" t="s">
        <v>128</v>
      </c>
      <c r="L496" s="45"/>
      <c r="M496" s="226" t="s">
        <v>1</v>
      </c>
      <c r="N496" s="227" t="s">
        <v>41</v>
      </c>
      <c r="O496" s="92"/>
      <c r="P496" s="228">
        <f>O496*H496</f>
        <v>0</v>
      </c>
      <c r="Q496" s="228">
        <v>0.00167</v>
      </c>
      <c r="R496" s="228">
        <f>Q496*H496</f>
        <v>0.0033400000000000001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129</v>
      </c>
      <c r="AT496" s="230" t="s">
        <v>124</v>
      </c>
      <c r="AU496" s="230" t="s">
        <v>86</v>
      </c>
      <c r="AY496" s="18" t="s">
        <v>122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84</v>
      </c>
      <c r="BK496" s="231">
        <f>ROUND(I496*H496,2)</f>
        <v>0</v>
      </c>
      <c r="BL496" s="18" t="s">
        <v>129</v>
      </c>
      <c r="BM496" s="230" t="s">
        <v>455</v>
      </c>
    </row>
    <row r="497" s="2" customFormat="1" ht="24.15" customHeight="1">
      <c r="A497" s="39"/>
      <c r="B497" s="40"/>
      <c r="C497" s="281" t="s">
        <v>456</v>
      </c>
      <c r="D497" s="281" t="s">
        <v>318</v>
      </c>
      <c r="E497" s="282" t="s">
        <v>457</v>
      </c>
      <c r="F497" s="283" t="s">
        <v>458</v>
      </c>
      <c r="G497" s="284" t="s">
        <v>454</v>
      </c>
      <c r="H497" s="285">
        <v>2</v>
      </c>
      <c r="I497" s="286"/>
      <c r="J497" s="287">
        <f>ROUND(I497*H497,2)</f>
        <v>0</v>
      </c>
      <c r="K497" s="283" t="s">
        <v>1</v>
      </c>
      <c r="L497" s="288"/>
      <c r="M497" s="289" t="s">
        <v>1</v>
      </c>
      <c r="N497" s="290" t="s">
        <v>41</v>
      </c>
      <c r="O497" s="92"/>
      <c r="P497" s="228">
        <f>O497*H497</f>
        <v>0</v>
      </c>
      <c r="Q497" s="228">
        <v>0.013400000000000001</v>
      </c>
      <c r="R497" s="228">
        <f>Q497*H497</f>
        <v>0.026800000000000001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192</v>
      </c>
      <c r="AT497" s="230" t="s">
        <v>318</v>
      </c>
      <c r="AU497" s="230" t="s">
        <v>86</v>
      </c>
      <c r="AY497" s="18" t="s">
        <v>122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84</v>
      </c>
      <c r="BK497" s="231">
        <f>ROUND(I497*H497,2)</f>
        <v>0</v>
      </c>
      <c r="BL497" s="18" t="s">
        <v>129</v>
      </c>
      <c r="BM497" s="230" t="s">
        <v>459</v>
      </c>
    </row>
    <row r="498" s="2" customFormat="1" ht="44.25" customHeight="1">
      <c r="A498" s="39"/>
      <c r="B498" s="40"/>
      <c r="C498" s="219" t="s">
        <v>460</v>
      </c>
      <c r="D498" s="219" t="s">
        <v>124</v>
      </c>
      <c r="E498" s="220" t="s">
        <v>461</v>
      </c>
      <c r="F498" s="221" t="s">
        <v>462</v>
      </c>
      <c r="G498" s="222" t="s">
        <v>454</v>
      </c>
      <c r="H498" s="223">
        <v>1</v>
      </c>
      <c r="I498" s="224"/>
      <c r="J498" s="225">
        <f>ROUND(I498*H498,2)</f>
        <v>0</v>
      </c>
      <c r="K498" s="221" t="s">
        <v>128</v>
      </c>
      <c r="L498" s="45"/>
      <c r="M498" s="226" t="s">
        <v>1</v>
      </c>
      <c r="N498" s="227" t="s">
        <v>41</v>
      </c>
      <c r="O498" s="92"/>
      <c r="P498" s="228">
        <f>O498*H498</f>
        <v>0</v>
      </c>
      <c r="Q498" s="228">
        <v>0.00167</v>
      </c>
      <c r="R498" s="228">
        <f>Q498*H498</f>
        <v>0.00167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129</v>
      </c>
      <c r="AT498" s="230" t="s">
        <v>124</v>
      </c>
      <c r="AU498" s="230" t="s">
        <v>86</v>
      </c>
      <c r="AY498" s="18" t="s">
        <v>122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84</v>
      </c>
      <c r="BK498" s="231">
        <f>ROUND(I498*H498,2)</f>
        <v>0</v>
      </c>
      <c r="BL498" s="18" t="s">
        <v>129</v>
      </c>
      <c r="BM498" s="230" t="s">
        <v>463</v>
      </c>
    </row>
    <row r="499" s="2" customFormat="1" ht="24.15" customHeight="1">
      <c r="A499" s="39"/>
      <c r="B499" s="40"/>
      <c r="C499" s="281" t="s">
        <v>464</v>
      </c>
      <c r="D499" s="281" t="s">
        <v>318</v>
      </c>
      <c r="E499" s="282" t="s">
        <v>465</v>
      </c>
      <c r="F499" s="283" t="s">
        <v>466</v>
      </c>
      <c r="G499" s="284" t="s">
        <v>454</v>
      </c>
      <c r="H499" s="285">
        <v>1</v>
      </c>
      <c r="I499" s="286"/>
      <c r="J499" s="287">
        <f>ROUND(I499*H499,2)</f>
        <v>0</v>
      </c>
      <c r="K499" s="283" t="s">
        <v>128</v>
      </c>
      <c r="L499" s="288"/>
      <c r="M499" s="289" t="s">
        <v>1</v>
      </c>
      <c r="N499" s="290" t="s">
        <v>41</v>
      </c>
      <c r="O499" s="92"/>
      <c r="P499" s="228">
        <f>O499*H499</f>
        <v>0</v>
      </c>
      <c r="Q499" s="228">
        <v>0.0094999999999999998</v>
      </c>
      <c r="R499" s="228">
        <f>Q499*H499</f>
        <v>0.0094999999999999998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192</v>
      </c>
      <c r="AT499" s="230" t="s">
        <v>318</v>
      </c>
      <c r="AU499" s="230" t="s">
        <v>86</v>
      </c>
      <c r="AY499" s="18" t="s">
        <v>122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84</v>
      </c>
      <c r="BK499" s="231">
        <f>ROUND(I499*H499,2)</f>
        <v>0</v>
      </c>
      <c r="BL499" s="18" t="s">
        <v>129</v>
      </c>
      <c r="BM499" s="230" t="s">
        <v>467</v>
      </c>
    </row>
    <row r="500" s="2" customFormat="1" ht="44.25" customHeight="1">
      <c r="A500" s="39"/>
      <c r="B500" s="40"/>
      <c r="C500" s="219" t="s">
        <v>468</v>
      </c>
      <c r="D500" s="219" t="s">
        <v>124</v>
      </c>
      <c r="E500" s="220" t="s">
        <v>469</v>
      </c>
      <c r="F500" s="221" t="s">
        <v>470</v>
      </c>
      <c r="G500" s="222" t="s">
        <v>454</v>
      </c>
      <c r="H500" s="223">
        <v>2</v>
      </c>
      <c r="I500" s="224"/>
      <c r="J500" s="225">
        <f>ROUND(I500*H500,2)</f>
        <v>0</v>
      </c>
      <c r="K500" s="221" t="s">
        <v>128</v>
      </c>
      <c r="L500" s="45"/>
      <c r="M500" s="226" t="s">
        <v>1</v>
      </c>
      <c r="N500" s="227" t="s">
        <v>41</v>
      </c>
      <c r="O500" s="92"/>
      <c r="P500" s="228">
        <f>O500*H500</f>
        <v>0</v>
      </c>
      <c r="Q500" s="228">
        <v>0.0017099999999999999</v>
      </c>
      <c r="R500" s="228">
        <f>Q500*H500</f>
        <v>0.0034199999999999999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129</v>
      </c>
      <c r="AT500" s="230" t="s">
        <v>124</v>
      </c>
      <c r="AU500" s="230" t="s">
        <v>86</v>
      </c>
      <c r="AY500" s="18" t="s">
        <v>122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84</v>
      </c>
      <c r="BK500" s="231">
        <f>ROUND(I500*H500,2)</f>
        <v>0</v>
      </c>
      <c r="BL500" s="18" t="s">
        <v>129</v>
      </c>
      <c r="BM500" s="230" t="s">
        <v>471</v>
      </c>
    </row>
    <row r="501" s="2" customFormat="1" ht="24.15" customHeight="1">
      <c r="A501" s="39"/>
      <c r="B501" s="40"/>
      <c r="C501" s="281" t="s">
        <v>472</v>
      </c>
      <c r="D501" s="281" t="s">
        <v>318</v>
      </c>
      <c r="E501" s="282" t="s">
        <v>473</v>
      </c>
      <c r="F501" s="283" t="s">
        <v>474</v>
      </c>
      <c r="G501" s="284" t="s">
        <v>454</v>
      </c>
      <c r="H501" s="285">
        <v>2</v>
      </c>
      <c r="I501" s="286"/>
      <c r="J501" s="287">
        <f>ROUND(I501*H501,2)</f>
        <v>0</v>
      </c>
      <c r="K501" s="283" t="s">
        <v>128</v>
      </c>
      <c r="L501" s="288"/>
      <c r="M501" s="289" t="s">
        <v>1</v>
      </c>
      <c r="N501" s="290" t="s">
        <v>41</v>
      </c>
      <c r="O501" s="92"/>
      <c r="P501" s="228">
        <f>O501*H501</f>
        <v>0</v>
      </c>
      <c r="Q501" s="228">
        <v>0.019699999999999999</v>
      </c>
      <c r="R501" s="228">
        <f>Q501*H501</f>
        <v>0.039399999999999998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192</v>
      </c>
      <c r="AT501" s="230" t="s">
        <v>318</v>
      </c>
      <c r="AU501" s="230" t="s">
        <v>86</v>
      </c>
      <c r="AY501" s="18" t="s">
        <v>122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84</v>
      </c>
      <c r="BK501" s="231">
        <f>ROUND(I501*H501,2)</f>
        <v>0</v>
      </c>
      <c r="BL501" s="18" t="s">
        <v>129</v>
      </c>
      <c r="BM501" s="230" t="s">
        <v>475</v>
      </c>
    </row>
    <row r="502" s="2" customFormat="1" ht="37.8" customHeight="1">
      <c r="A502" s="39"/>
      <c r="B502" s="40"/>
      <c r="C502" s="219" t="s">
        <v>476</v>
      </c>
      <c r="D502" s="219" t="s">
        <v>124</v>
      </c>
      <c r="E502" s="220" t="s">
        <v>477</v>
      </c>
      <c r="F502" s="221" t="s">
        <v>478</v>
      </c>
      <c r="G502" s="222" t="s">
        <v>195</v>
      </c>
      <c r="H502" s="223">
        <v>74.700000000000003</v>
      </c>
      <c r="I502" s="224"/>
      <c r="J502" s="225">
        <f>ROUND(I502*H502,2)</f>
        <v>0</v>
      </c>
      <c r="K502" s="221" t="s">
        <v>128</v>
      </c>
      <c r="L502" s="45"/>
      <c r="M502" s="226" t="s">
        <v>1</v>
      </c>
      <c r="N502" s="227" t="s">
        <v>41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129</v>
      </c>
      <c r="AT502" s="230" t="s">
        <v>124</v>
      </c>
      <c r="AU502" s="230" t="s">
        <v>86</v>
      </c>
      <c r="AY502" s="18" t="s">
        <v>122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84</v>
      </c>
      <c r="BK502" s="231">
        <f>ROUND(I502*H502,2)</f>
        <v>0</v>
      </c>
      <c r="BL502" s="18" t="s">
        <v>129</v>
      </c>
      <c r="BM502" s="230" t="s">
        <v>479</v>
      </c>
    </row>
    <row r="503" s="2" customFormat="1" ht="16.5" customHeight="1">
      <c r="A503" s="39"/>
      <c r="B503" s="40"/>
      <c r="C503" s="281" t="s">
        <v>480</v>
      </c>
      <c r="D503" s="281" t="s">
        <v>318</v>
      </c>
      <c r="E503" s="282" t="s">
        <v>481</v>
      </c>
      <c r="F503" s="283" t="s">
        <v>482</v>
      </c>
      <c r="G503" s="284" t="s">
        <v>195</v>
      </c>
      <c r="H503" s="285">
        <v>75.820999999999998</v>
      </c>
      <c r="I503" s="286"/>
      <c r="J503" s="287">
        <f>ROUND(I503*H503,2)</f>
        <v>0</v>
      </c>
      <c r="K503" s="283" t="s">
        <v>1</v>
      </c>
      <c r="L503" s="288"/>
      <c r="M503" s="289" t="s">
        <v>1</v>
      </c>
      <c r="N503" s="290" t="s">
        <v>41</v>
      </c>
      <c r="O503" s="92"/>
      <c r="P503" s="228">
        <f>O503*H503</f>
        <v>0</v>
      </c>
      <c r="Q503" s="228">
        <v>0.00027</v>
      </c>
      <c r="R503" s="228">
        <f>Q503*H503</f>
        <v>0.020471670000000001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192</v>
      </c>
      <c r="AT503" s="230" t="s">
        <v>318</v>
      </c>
      <c r="AU503" s="230" t="s">
        <v>86</v>
      </c>
      <c r="AY503" s="18" t="s">
        <v>122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84</v>
      </c>
      <c r="BK503" s="231">
        <f>ROUND(I503*H503,2)</f>
        <v>0</v>
      </c>
      <c r="BL503" s="18" t="s">
        <v>129</v>
      </c>
      <c r="BM503" s="230" t="s">
        <v>483</v>
      </c>
    </row>
    <row r="504" s="2" customFormat="1">
      <c r="A504" s="39"/>
      <c r="B504" s="40"/>
      <c r="C504" s="41"/>
      <c r="D504" s="234" t="s">
        <v>178</v>
      </c>
      <c r="E504" s="41"/>
      <c r="F504" s="265" t="s">
        <v>484</v>
      </c>
      <c r="G504" s="41"/>
      <c r="H504" s="41"/>
      <c r="I504" s="266"/>
      <c r="J504" s="41"/>
      <c r="K504" s="41"/>
      <c r="L504" s="45"/>
      <c r="M504" s="267"/>
      <c r="N504" s="268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178</v>
      </c>
      <c r="AU504" s="18" t="s">
        <v>86</v>
      </c>
    </row>
    <row r="505" s="14" customFormat="1">
      <c r="A505" s="14"/>
      <c r="B505" s="243"/>
      <c r="C505" s="244"/>
      <c r="D505" s="234" t="s">
        <v>131</v>
      </c>
      <c r="E505" s="244"/>
      <c r="F505" s="246" t="s">
        <v>485</v>
      </c>
      <c r="G505" s="244"/>
      <c r="H505" s="247">
        <v>75.820999999999998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131</v>
      </c>
      <c r="AU505" s="253" t="s">
        <v>86</v>
      </c>
      <c r="AV505" s="14" t="s">
        <v>86</v>
      </c>
      <c r="AW505" s="14" t="s">
        <v>4</v>
      </c>
      <c r="AX505" s="14" t="s">
        <v>84</v>
      </c>
      <c r="AY505" s="253" t="s">
        <v>122</v>
      </c>
    </row>
    <row r="506" s="2" customFormat="1" ht="37.8" customHeight="1">
      <c r="A506" s="39"/>
      <c r="B506" s="40"/>
      <c r="C506" s="219" t="s">
        <v>486</v>
      </c>
      <c r="D506" s="219" t="s">
        <v>124</v>
      </c>
      <c r="E506" s="220" t="s">
        <v>487</v>
      </c>
      <c r="F506" s="221" t="s">
        <v>488</v>
      </c>
      <c r="G506" s="222" t="s">
        <v>195</v>
      </c>
      <c r="H506" s="223">
        <v>6.5</v>
      </c>
      <c r="I506" s="224"/>
      <c r="J506" s="225">
        <f>ROUND(I506*H506,2)</f>
        <v>0</v>
      </c>
      <c r="K506" s="221" t="s">
        <v>128</v>
      </c>
      <c r="L506" s="45"/>
      <c r="M506" s="226" t="s">
        <v>1</v>
      </c>
      <c r="N506" s="227" t="s">
        <v>41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129</v>
      </c>
      <c r="AT506" s="230" t="s">
        <v>124</v>
      </c>
      <c r="AU506" s="230" t="s">
        <v>86</v>
      </c>
      <c r="AY506" s="18" t="s">
        <v>122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84</v>
      </c>
      <c r="BK506" s="231">
        <f>ROUND(I506*H506,2)</f>
        <v>0</v>
      </c>
      <c r="BL506" s="18" t="s">
        <v>129</v>
      </c>
      <c r="BM506" s="230" t="s">
        <v>489</v>
      </c>
    </row>
    <row r="507" s="14" customFormat="1">
      <c r="A507" s="14"/>
      <c r="B507" s="243"/>
      <c r="C507" s="244"/>
      <c r="D507" s="234" t="s">
        <v>131</v>
      </c>
      <c r="E507" s="245" t="s">
        <v>1</v>
      </c>
      <c r="F507" s="246" t="s">
        <v>490</v>
      </c>
      <c r="G507" s="244"/>
      <c r="H507" s="247">
        <v>6.5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131</v>
      </c>
      <c r="AU507" s="253" t="s">
        <v>86</v>
      </c>
      <c r="AV507" s="14" t="s">
        <v>86</v>
      </c>
      <c r="AW507" s="14" t="s">
        <v>32</v>
      </c>
      <c r="AX507" s="14" t="s">
        <v>84</v>
      </c>
      <c r="AY507" s="253" t="s">
        <v>122</v>
      </c>
    </row>
    <row r="508" s="2" customFormat="1" ht="24.15" customHeight="1">
      <c r="A508" s="39"/>
      <c r="B508" s="40"/>
      <c r="C508" s="281" t="s">
        <v>491</v>
      </c>
      <c r="D508" s="281" t="s">
        <v>318</v>
      </c>
      <c r="E508" s="282" t="s">
        <v>492</v>
      </c>
      <c r="F508" s="283" t="s">
        <v>493</v>
      </c>
      <c r="G508" s="284" t="s">
        <v>195</v>
      </c>
      <c r="H508" s="285">
        <v>6.5979999999999999</v>
      </c>
      <c r="I508" s="286"/>
      <c r="J508" s="287">
        <f>ROUND(I508*H508,2)</f>
        <v>0</v>
      </c>
      <c r="K508" s="283" t="s">
        <v>1</v>
      </c>
      <c r="L508" s="288"/>
      <c r="M508" s="289" t="s">
        <v>1</v>
      </c>
      <c r="N508" s="290" t="s">
        <v>41</v>
      </c>
      <c r="O508" s="92"/>
      <c r="P508" s="228">
        <f>O508*H508</f>
        <v>0</v>
      </c>
      <c r="Q508" s="228">
        <v>0.0021099999999999999</v>
      </c>
      <c r="R508" s="228">
        <f>Q508*H508</f>
        <v>0.013921779999999998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192</v>
      </c>
      <c r="AT508" s="230" t="s">
        <v>318</v>
      </c>
      <c r="AU508" s="230" t="s">
        <v>86</v>
      </c>
      <c r="AY508" s="18" t="s">
        <v>122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84</v>
      </c>
      <c r="BK508" s="231">
        <f>ROUND(I508*H508,2)</f>
        <v>0</v>
      </c>
      <c r="BL508" s="18" t="s">
        <v>129</v>
      </c>
      <c r="BM508" s="230" t="s">
        <v>494</v>
      </c>
    </row>
    <row r="509" s="2" customFormat="1">
      <c r="A509" s="39"/>
      <c r="B509" s="40"/>
      <c r="C509" s="41"/>
      <c r="D509" s="234" t="s">
        <v>178</v>
      </c>
      <c r="E509" s="41"/>
      <c r="F509" s="265" t="s">
        <v>484</v>
      </c>
      <c r="G509" s="41"/>
      <c r="H509" s="41"/>
      <c r="I509" s="266"/>
      <c r="J509" s="41"/>
      <c r="K509" s="41"/>
      <c r="L509" s="45"/>
      <c r="M509" s="267"/>
      <c r="N509" s="268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178</v>
      </c>
      <c r="AU509" s="18" t="s">
        <v>86</v>
      </c>
    </row>
    <row r="510" s="14" customFormat="1">
      <c r="A510" s="14"/>
      <c r="B510" s="243"/>
      <c r="C510" s="244"/>
      <c r="D510" s="234" t="s">
        <v>131</v>
      </c>
      <c r="E510" s="244"/>
      <c r="F510" s="246" t="s">
        <v>495</v>
      </c>
      <c r="G510" s="244"/>
      <c r="H510" s="247">
        <v>6.5979999999999999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131</v>
      </c>
      <c r="AU510" s="253" t="s">
        <v>86</v>
      </c>
      <c r="AV510" s="14" t="s">
        <v>86</v>
      </c>
      <c r="AW510" s="14" t="s">
        <v>4</v>
      </c>
      <c r="AX510" s="14" t="s">
        <v>84</v>
      </c>
      <c r="AY510" s="253" t="s">
        <v>122</v>
      </c>
    </row>
    <row r="511" s="2" customFormat="1" ht="44.25" customHeight="1">
      <c r="A511" s="39"/>
      <c r="B511" s="40"/>
      <c r="C511" s="219" t="s">
        <v>496</v>
      </c>
      <c r="D511" s="219" t="s">
        <v>124</v>
      </c>
      <c r="E511" s="220" t="s">
        <v>497</v>
      </c>
      <c r="F511" s="221" t="s">
        <v>498</v>
      </c>
      <c r="G511" s="222" t="s">
        <v>195</v>
      </c>
      <c r="H511" s="223">
        <v>287.25</v>
      </c>
      <c r="I511" s="224"/>
      <c r="J511" s="225">
        <f>ROUND(I511*H511,2)</f>
        <v>0</v>
      </c>
      <c r="K511" s="221" t="s">
        <v>128</v>
      </c>
      <c r="L511" s="45"/>
      <c r="M511" s="226" t="s">
        <v>1</v>
      </c>
      <c r="N511" s="227" t="s">
        <v>41</v>
      </c>
      <c r="O511" s="92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129</v>
      </c>
      <c r="AT511" s="230" t="s">
        <v>124</v>
      </c>
      <c r="AU511" s="230" t="s">
        <v>86</v>
      </c>
      <c r="AY511" s="18" t="s">
        <v>122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84</v>
      </c>
      <c r="BK511" s="231">
        <f>ROUND(I511*H511,2)</f>
        <v>0</v>
      </c>
      <c r="BL511" s="18" t="s">
        <v>129</v>
      </c>
      <c r="BM511" s="230" t="s">
        <v>499</v>
      </c>
    </row>
    <row r="512" s="2" customFormat="1" ht="24.15" customHeight="1">
      <c r="A512" s="39"/>
      <c r="B512" s="40"/>
      <c r="C512" s="281" t="s">
        <v>500</v>
      </c>
      <c r="D512" s="281" t="s">
        <v>318</v>
      </c>
      <c r="E512" s="282" t="s">
        <v>501</v>
      </c>
      <c r="F512" s="283" t="s">
        <v>502</v>
      </c>
      <c r="G512" s="284" t="s">
        <v>195</v>
      </c>
      <c r="H512" s="285">
        <v>291.55900000000003</v>
      </c>
      <c r="I512" s="286"/>
      <c r="J512" s="287">
        <f>ROUND(I512*H512,2)</f>
        <v>0</v>
      </c>
      <c r="K512" s="283" t="s">
        <v>1</v>
      </c>
      <c r="L512" s="288"/>
      <c r="M512" s="289" t="s">
        <v>1</v>
      </c>
      <c r="N512" s="290" t="s">
        <v>41</v>
      </c>
      <c r="O512" s="92"/>
      <c r="P512" s="228">
        <f>O512*H512</f>
        <v>0</v>
      </c>
      <c r="Q512" s="228">
        <v>0.0031800000000000001</v>
      </c>
      <c r="R512" s="228">
        <f>Q512*H512</f>
        <v>0.92715762000000013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192</v>
      </c>
      <c r="AT512" s="230" t="s">
        <v>318</v>
      </c>
      <c r="AU512" s="230" t="s">
        <v>86</v>
      </c>
      <c r="AY512" s="18" t="s">
        <v>122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84</v>
      </c>
      <c r="BK512" s="231">
        <f>ROUND(I512*H512,2)</f>
        <v>0</v>
      </c>
      <c r="BL512" s="18" t="s">
        <v>129</v>
      </c>
      <c r="BM512" s="230" t="s">
        <v>503</v>
      </c>
    </row>
    <row r="513" s="2" customFormat="1">
      <c r="A513" s="39"/>
      <c r="B513" s="40"/>
      <c r="C513" s="41"/>
      <c r="D513" s="234" t="s">
        <v>178</v>
      </c>
      <c r="E513" s="41"/>
      <c r="F513" s="265" t="s">
        <v>484</v>
      </c>
      <c r="G513" s="41"/>
      <c r="H513" s="41"/>
      <c r="I513" s="266"/>
      <c r="J513" s="41"/>
      <c r="K513" s="41"/>
      <c r="L513" s="45"/>
      <c r="M513" s="267"/>
      <c r="N513" s="268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178</v>
      </c>
      <c r="AU513" s="18" t="s">
        <v>86</v>
      </c>
    </row>
    <row r="514" s="14" customFormat="1">
      <c r="A514" s="14"/>
      <c r="B514" s="243"/>
      <c r="C514" s="244"/>
      <c r="D514" s="234" t="s">
        <v>131</v>
      </c>
      <c r="E514" s="244"/>
      <c r="F514" s="246" t="s">
        <v>504</v>
      </c>
      <c r="G514" s="244"/>
      <c r="H514" s="247">
        <v>291.55900000000003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131</v>
      </c>
      <c r="AU514" s="253" t="s">
        <v>86</v>
      </c>
      <c r="AV514" s="14" t="s">
        <v>86</v>
      </c>
      <c r="AW514" s="14" t="s">
        <v>4</v>
      </c>
      <c r="AX514" s="14" t="s">
        <v>84</v>
      </c>
      <c r="AY514" s="253" t="s">
        <v>122</v>
      </c>
    </row>
    <row r="515" s="2" customFormat="1" ht="37.8" customHeight="1">
      <c r="A515" s="39"/>
      <c r="B515" s="40"/>
      <c r="C515" s="219" t="s">
        <v>505</v>
      </c>
      <c r="D515" s="219" t="s">
        <v>124</v>
      </c>
      <c r="E515" s="220" t="s">
        <v>506</v>
      </c>
      <c r="F515" s="221" t="s">
        <v>507</v>
      </c>
      <c r="G515" s="222" t="s">
        <v>454</v>
      </c>
      <c r="H515" s="223">
        <v>17</v>
      </c>
      <c r="I515" s="224"/>
      <c r="J515" s="225">
        <f>ROUND(I515*H515,2)</f>
        <v>0</v>
      </c>
      <c r="K515" s="221" t="s">
        <v>128</v>
      </c>
      <c r="L515" s="45"/>
      <c r="M515" s="226" t="s">
        <v>1</v>
      </c>
      <c r="N515" s="227" t="s">
        <v>41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129</v>
      </c>
      <c r="AT515" s="230" t="s">
        <v>124</v>
      </c>
      <c r="AU515" s="230" t="s">
        <v>86</v>
      </c>
      <c r="AY515" s="18" t="s">
        <v>122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84</v>
      </c>
      <c r="BK515" s="231">
        <f>ROUND(I515*H515,2)</f>
        <v>0</v>
      </c>
      <c r="BL515" s="18" t="s">
        <v>129</v>
      </c>
      <c r="BM515" s="230" t="s">
        <v>508</v>
      </c>
    </row>
    <row r="516" s="2" customFormat="1" ht="21.75" customHeight="1">
      <c r="A516" s="39"/>
      <c r="B516" s="40"/>
      <c r="C516" s="281" t="s">
        <v>509</v>
      </c>
      <c r="D516" s="281" t="s">
        <v>318</v>
      </c>
      <c r="E516" s="282" t="s">
        <v>510</v>
      </c>
      <c r="F516" s="283" t="s">
        <v>511</v>
      </c>
      <c r="G516" s="284" t="s">
        <v>454</v>
      </c>
      <c r="H516" s="285">
        <v>17</v>
      </c>
      <c r="I516" s="286"/>
      <c r="J516" s="287">
        <f>ROUND(I516*H516,2)</f>
        <v>0</v>
      </c>
      <c r="K516" s="283" t="s">
        <v>1</v>
      </c>
      <c r="L516" s="288"/>
      <c r="M516" s="289" t="s">
        <v>1</v>
      </c>
      <c r="N516" s="290" t="s">
        <v>41</v>
      </c>
      <c r="O516" s="92"/>
      <c r="P516" s="228">
        <f>O516*H516</f>
        <v>0</v>
      </c>
      <c r="Q516" s="228">
        <v>0.00055000000000000003</v>
      </c>
      <c r="R516" s="228">
        <f>Q516*H516</f>
        <v>0.0093500000000000007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192</v>
      </c>
      <c r="AT516" s="230" t="s">
        <v>318</v>
      </c>
      <c r="AU516" s="230" t="s">
        <v>86</v>
      </c>
      <c r="AY516" s="18" t="s">
        <v>122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84</v>
      </c>
      <c r="BK516" s="231">
        <f>ROUND(I516*H516,2)</f>
        <v>0</v>
      </c>
      <c r="BL516" s="18" t="s">
        <v>129</v>
      </c>
      <c r="BM516" s="230" t="s">
        <v>512</v>
      </c>
    </row>
    <row r="517" s="2" customFormat="1" ht="44.25" customHeight="1">
      <c r="A517" s="39"/>
      <c r="B517" s="40"/>
      <c r="C517" s="219" t="s">
        <v>513</v>
      </c>
      <c r="D517" s="219" t="s">
        <v>124</v>
      </c>
      <c r="E517" s="220" t="s">
        <v>514</v>
      </c>
      <c r="F517" s="221" t="s">
        <v>515</v>
      </c>
      <c r="G517" s="222" t="s">
        <v>454</v>
      </c>
      <c r="H517" s="223">
        <v>23</v>
      </c>
      <c r="I517" s="224"/>
      <c r="J517" s="225">
        <f>ROUND(I517*H517,2)</f>
        <v>0</v>
      </c>
      <c r="K517" s="221" t="s">
        <v>128</v>
      </c>
      <c r="L517" s="45"/>
      <c r="M517" s="226" t="s">
        <v>1</v>
      </c>
      <c r="N517" s="227" t="s">
        <v>41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129</v>
      </c>
      <c r="AT517" s="230" t="s">
        <v>124</v>
      </c>
      <c r="AU517" s="230" t="s">
        <v>86</v>
      </c>
      <c r="AY517" s="18" t="s">
        <v>122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84</v>
      </c>
      <c r="BK517" s="231">
        <f>ROUND(I517*H517,2)</f>
        <v>0</v>
      </c>
      <c r="BL517" s="18" t="s">
        <v>129</v>
      </c>
      <c r="BM517" s="230" t="s">
        <v>516</v>
      </c>
    </row>
    <row r="518" s="2" customFormat="1" ht="16.5" customHeight="1">
      <c r="A518" s="39"/>
      <c r="B518" s="40"/>
      <c r="C518" s="281" t="s">
        <v>517</v>
      </c>
      <c r="D518" s="281" t="s">
        <v>318</v>
      </c>
      <c r="E518" s="282" t="s">
        <v>518</v>
      </c>
      <c r="F518" s="283" t="s">
        <v>519</v>
      </c>
      <c r="G518" s="284" t="s">
        <v>454</v>
      </c>
      <c r="H518" s="285">
        <v>17</v>
      </c>
      <c r="I518" s="286"/>
      <c r="J518" s="287">
        <f>ROUND(I518*H518,2)</f>
        <v>0</v>
      </c>
      <c r="K518" s="283" t="s">
        <v>128</v>
      </c>
      <c r="L518" s="288"/>
      <c r="M518" s="289" t="s">
        <v>1</v>
      </c>
      <c r="N518" s="290" t="s">
        <v>41</v>
      </c>
      <c r="O518" s="92"/>
      <c r="P518" s="228">
        <f>O518*H518</f>
        <v>0</v>
      </c>
      <c r="Q518" s="228">
        <v>0.00038999999999999999</v>
      </c>
      <c r="R518" s="228">
        <f>Q518*H518</f>
        <v>0.0066299999999999996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192</v>
      </c>
      <c r="AT518" s="230" t="s">
        <v>318</v>
      </c>
      <c r="AU518" s="230" t="s">
        <v>86</v>
      </c>
      <c r="AY518" s="18" t="s">
        <v>122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84</v>
      </c>
      <c r="BK518" s="231">
        <f>ROUND(I518*H518,2)</f>
        <v>0</v>
      </c>
      <c r="BL518" s="18" t="s">
        <v>129</v>
      </c>
      <c r="BM518" s="230" t="s">
        <v>520</v>
      </c>
    </row>
    <row r="519" s="14" customFormat="1">
      <c r="A519" s="14"/>
      <c r="B519" s="243"/>
      <c r="C519" s="244"/>
      <c r="D519" s="234" t="s">
        <v>131</v>
      </c>
      <c r="E519" s="245" t="s">
        <v>1</v>
      </c>
      <c r="F519" s="246" t="s">
        <v>521</v>
      </c>
      <c r="G519" s="244"/>
      <c r="H519" s="247">
        <v>17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131</v>
      </c>
      <c r="AU519" s="253" t="s">
        <v>86</v>
      </c>
      <c r="AV519" s="14" t="s">
        <v>86</v>
      </c>
      <c r="AW519" s="14" t="s">
        <v>32</v>
      </c>
      <c r="AX519" s="14" t="s">
        <v>84</v>
      </c>
      <c r="AY519" s="253" t="s">
        <v>122</v>
      </c>
    </row>
    <row r="520" s="2" customFormat="1" ht="21.75" customHeight="1">
      <c r="A520" s="39"/>
      <c r="B520" s="40"/>
      <c r="C520" s="281" t="s">
        <v>522</v>
      </c>
      <c r="D520" s="281" t="s">
        <v>318</v>
      </c>
      <c r="E520" s="282" t="s">
        <v>523</v>
      </c>
      <c r="F520" s="283" t="s">
        <v>524</v>
      </c>
      <c r="G520" s="284" t="s">
        <v>454</v>
      </c>
      <c r="H520" s="285">
        <v>3</v>
      </c>
      <c r="I520" s="286"/>
      <c r="J520" s="287">
        <f>ROUND(I520*H520,2)</f>
        <v>0</v>
      </c>
      <c r="K520" s="283" t="s">
        <v>1</v>
      </c>
      <c r="L520" s="288"/>
      <c r="M520" s="289" t="s">
        <v>1</v>
      </c>
      <c r="N520" s="290" t="s">
        <v>41</v>
      </c>
      <c r="O520" s="92"/>
      <c r="P520" s="228">
        <f>O520*H520</f>
        <v>0</v>
      </c>
      <c r="Q520" s="228">
        <v>0.0045999999999999999</v>
      </c>
      <c r="R520" s="228">
        <f>Q520*H520</f>
        <v>0.0138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192</v>
      </c>
      <c r="AT520" s="230" t="s">
        <v>318</v>
      </c>
      <c r="AU520" s="230" t="s">
        <v>86</v>
      </c>
      <c r="AY520" s="18" t="s">
        <v>122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84</v>
      </c>
      <c r="BK520" s="231">
        <f>ROUND(I520*H520,2)</f>
        <v>0</v>
      </c>
      <c r="BL520" s="18" t="s">
        <v>129</v>
      </c>
      <c r="BM520" s="230" t="s">
        <v>525</v>
      </c>
    </row>
    <row r="521" s="2" customFormat="1" ht="21.75" customHeight="1">
      <c r="A521" s="39"/>
      <c r="B521" s="40"/>
      <c r="C521" s="281" t="s">
        <v>526</v>
      </c>
      <c r="D521" s="281" t="s">
        <v>318</v>
      </c>
      <c r="E521" s="282" t="s">
        <v>527</v>
      </c>
      <c r="F521" s="283" t="s">
        <v>528</v>
      </c>
      <c r="G521" s="284" t="s">
        <v>454</v>
      </c>
      <c r="H521" s="285">
        <v>3</v>
      </c>
      <c r="I521" s="286"/>
      <c r="J521" s="287">
        <f>ROUND(I521*H521,2)</f>
        <v>0</v>
      </c>
      <c r="K521" s="283" t="s">
        <v>128</v>
      </c>
      <c r="L521" s="288"/>
      <c r="M521" s="289" t="s">
        <v>1</v>
      </c>
      <c r="N521" s="290" t="s">
        <v>41</v>
      </c>
      <c r="O521" s="92"/>
      <c r="P521" s="228">
        <f>O521*H521</f>
        <v>0</v>
      </c>
      <c r="Q521" s="228">
        <v>0.0035999999999999999</v>
      </c>
      <c r="R521" s="228">
        <f>Q521*H521</f>
        <v>0.010800000000000001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192</v>
      </c>
      <c r="AT521" s="230" t="s">
        <v>318</v>
      </c>
      <c r="AU521" s="230" t="s">
        <v>86</v>
      </c>
      <c r="AY521" s="18" t="s">
        <v>122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84</v>
      </c>
      <c r="BK521" s="231">
        <f>ROUND(I521*H521,2)</f>
        <v>0</v>
      </c>
      <c r="BL521" s="18" t="s">
        <v>129</v>
      </c>
      <c r="BM521" s="230" t="s">
        <v>529</v>
      </c>
    </row>
    <row r="522" s="2" customFormat="1" ht="44.25" customHeight="1">
      <c r="A522" s="39"/>
      <c r="B522" s="40"/>
      <c r="C522" s="219" t="s">
        <v>530</v>
      </c>
      <c r="D522" s="219" t="s">
        <v>124</v>
      </c>
      <c r="E522" s="220" t="s">
        <v>531</v>
      </c>
      <c r="F522" s="221" t="s">
        <v>532</v>
      </c>
      <c r="G522" s="222" t="s">
        <v>454</v>
      </c>
      <c r="H522" s="223">
        <v>83</v>
      </c>
      <c r="I522" s="224"/>
      <c r="J522" s="225">
        <f>ROUND(I522*H522,2)</f>
        <v>0</v>
      </c>
      <c r="K522" s="221" t="s">
        <v>128</v>
      </c>
      <c r="L522" s="45"/>
      <c r="M522" s="226" t="s">
        <v>1</v>
      </c>
      <c r="N522" s="227" t="s">
        <v>41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129</v>
      </c>
      <c r="AT522" s="230" t="s">
        <v>124</v>
      </c>
      <c r="AU522" s="230" t="s">
        <v>86</v>
      </c>
      <c r="AY522" s="18" t="s">
        <v>122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84</v>
      </c>
      <c r="BK522" s="231">
        <f>ROUND(I522*H522,2)</f>
        <v>0</v>
      </c>
      <c r="BL522" s="18" t="s">
        <v>129</v>
      </c>
      <c r="BM522" s="230" t="s">
        <v>533</v>
      </c>
    </row>
    <row r="523" s="2" customFormat="1" ht="16.5" customHeight="1">
      <c r="A523" s="39"/>
      <c r="B523" s="40"/>
      <c r="C523" s="281" t="s">
        <v>534</v>
      </c>
      <c r="D523" s="281" t="s">
        <v>318</v>
      </c>
      <c r="E523" s="282" t="s">
        <v>535</v>
      </c>
      <c r="F523" s="283" t="s">
        <v>536</v>
      </c>
      <c r="G523" s="284" t="s">
        <v>454</v>
      </c>
      <c r="H523" s="285">
        <v>63</v>
      </c>
      <c r="I523" s="286"/>
      <c r="J523" s="287">
        <f>ROUND(I523*H523,2)</f>
        <v>0</v>
      </c>
      <c r="K523" s="283" t="s">
        <v>128</v>
      </c>
      <c r="L523" s="288"/>
      <c r="M523" s="289" t="s">
        <v>1</v>
      </c>
      <c r="N523" s="290" t="s">
        <v>41</v>
      </c>
      <c r="O523" s="92"/>
      <c r="P523" s="228">
        <f>O523*H523</f>
        <v>0</v>
      </c>
      <c r="Q523" s="228">
        <v>0.00072000000000000005</v>
      </c>
      <c r="R523" s="228">
        <f>Q523*H523</f>
        <v>0.045360000000000004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192</v>
      </c>
      <c r="AT523" s="230" t="s">
        <v>318</v>
      </c>
      <c r="AU523" s="230" t="s">
        <v>86</v>
      </c>
      <c r="AY523" s="18" t="s">
        <v>122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84</v>
      </c>
      <c r="BK523" s="231">
        <f>ROUND(I523*H523,2)</f>
        <v>0</v>
      </c>
      <c r="BL523" s="18" t="s">
        <v>129</v>
      </c>
      <c r="BM523" s="230" t="s">
        <v>537</v>
      </c>
    </row>
    <row r="524" s="14" customFormat="1">
      <c r="A524" s="14"/>
      <c r="B524" s="243"/>
      <c r="C524" s="244"/>
      <c r="D524" s="234" t="s">
        <v>131</v>
      </c>
      <c r="E524" s="245" t="s">
        <v>1</v>
      </c>
      <c r="F524" s="246" t="s">
        <v>538</v>
      </c>
      <c r="G524" s="244"/>
      <c r="H524" s="247">
        <v>63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131</v>
      </c>
      <c r="AU524" s="253" t="s">
        <v>86</v>
      </c>
      <c r="AV524" s="14" t="s">
        <v>86</v>
      </c>
      <c r="AW524" s="14" t="s">
        <v>32</v>
      </c>
      <c r="AX524" s="14" t="s">
        <v>84</v>
      </c>
      <c r="AY524" s="253" t="s">
        <v>122</v>
      </c>
    </row>
    <row r="525" s="2" customFormat="1" ht="16.5" customHeight="1">
      <c r="A525" s="39"/>
      <c r="B525" s="40"/>
      <c r="C525" s="281" t="s">
        <v>539</v>
      </c>
      <c r="D525" s="281" t="s">
        <v>318</v>
      </c>
      <c r="E525" s="282" t="s">
        <v>540</v>
      </c>
      <c r="F525" s="283" t="s">
        <v>541</v>
      </c>
      <c r="G525" s="284" t="s">
        <v>454</v>
      </c>
      <c r="H525" s="285">
        <v>2</v>
      </c>
      <c r="I525" s="286"/>
      <c r="J525" s="287">
        <f>ROUND(I525*H525,2)</f>
        <v>0</v>
      </c>
      <c r="K525" s="283" t="s">
        <v>128</v>
      </c>
      <c r="L525" s="288"/>
      <c r="M525" s="289" t="s">
        <v>1</v>
      </c>
      <c r="N525" s="290" t="s">
        <v>41</v>
      </c>
      <c r="O525" s="92"/>
      <c r="P525" s="228">
        <f>O525*H525</f>
        <v>0</v>
      </c>
      <c r="Q525" s="228">
        <v>0.00080000000000000004</v>
      </c>
      <c r="R525" s="228">
        <f>Q525*H525</f>
        <v>0.0016000000000000001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192</v>
      </c>
      <c r="AT525" s="230" t="s">
        <v>318</v>
      </c>
      <c r="AU525" s="230" t="s">
        <v>86</v>
      </c>
      <c r="AY525" s="18" t="s">
        <v>122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84</v>
      </c>
      <c r="BK525" s="231">
        <f>ROUND(I525*H525,2)</f>
        <v>0</v>
      </c>
      <c r="BL525" s="18" t="s">
        <v>129</v>
      </c>
      <c r="BM525" s="230" t="s">
        <v>542</v>
      </c>
    </row>
    <row r="526" s="2" customFormat="1" ht="16.5" customHeight="1">
      <c r="A526" s="39"/>
      <c r="B526" s="40"/>
      <c r="C526" s="281" t="s">
        <v>543</v>
      </c>
      <c r="D526" s="281" t="s">
        <v>318</v>
      </c>
      <c r="E526" s="282" t="s">
        <v>544</v>
      </c>
      <c r="F526" s="283" t="s">
        <v>545</v>
      </c>
      <c r="G526" s="284" t="s">
        <v>454</v>
      </c>
      <c r="H526" s="285">
        <v>5</v>
      </c>
      <c r="I526" s="286"/>
      <c r="J526" s="287">
        <f>ROUND(I526*H526,2)</f>
        <v>0</v>
      </c>
      <c r="K526" s="283" t="s">
        <v>1</v>
      </c>
      <c r="L526" s="288"/>
      <c r="M526" s="289" t="s">
        <v>1</v>
      </c>
      <c r="N526" s="290" t="s">
        <v>41</v>
      </c>
      <c r="O526" s="92"/>
      <c r="P526" s="228">
        <f>O526*H526</f>
        <v>0</v>
      </c>
      <c r="Q526" s="228">
        <v>0.0014</v>
      </c>
      <c r="R526" s="228">
        <f>Q526*H526</f>
        <v>0.0070000000000000001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192</v>
      </c>
      <c r="AT526" s="230" t="s">
        <v>318</v>
      </c>
      <c r="AU526" s="230" t="s">
        <v>86</v>
      </c>
      <c r="AY526" s="18" t="s">
        <v>122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84</v>
      </c>
      <c r="BK526" s="231">
        <f>ROUND(I526*H526,2)</f>
        <v>0</v>
      </c>
      <c r="BL526" s="18" t="s">
        <v>129</v>
      </c>
      <c r="BM526" s="230" t="s">
        <v>546</v>
      </c>
    </row>
    <row r="527" s="2" customFormat="1">
      <c r="A527" s="39"/>
      <c r="B527" s="40"/>
      <c r="C527" s="41"/>
      <c r="D527" s="234" t="s">
        <v>178</v>
      </c>
      <c r="E527" s="41"/>
      <c r="F527" s="265" t="s">
        <v>547</v>
      </c>
      <c r="G527" s="41"/>
      <c r="H527" s="41"/>
      <c r="I527" s="266"/>
      <c r="J527" s="41"/>
      <c r="K527" s="41"/>
      <c r="L527" s="45"/>
      <c r="M527" s="267"/>
      <c r="N527" s="268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178</v>
      </c>
      <c r="AU527" s="18" t="s">
        <v>86</v>
      </c>
    </row>
    <row r="528" s="2" customFormat="1" ht="16.5" customHeight="1">
      <c r="A528" s="39"/>
      <c r="B528" s="40"/>
      <c r="C528" s="281" t="s">
        <v>548</v>
      </c>
      <c r="D528" s="281" t="s">
        <v>318</v>
      </c>
      <c r="E528" s="282" t="s">
        <v>549</v>
      </c>
      <c r="F528" s="283" t="s">
        <v>550</v>
      </c>
      <c r="G528" s="284" t="s">
        <v>454</v>
      </c>
      <c r="H528" s="285">
        <v>1</v>
      </c>
      <c r="I528" s="286"/>
      <c r="J528" s="287">
        <f>ROUND(I528*H528,2)</f>
        <v>0</v>
      </c>
      <c r="K528" s="283" t="s">
        <v>1</v>
      </c>
      <c r="L528" s="288"/>
      <c r="M528" s="289" t="s">
        <v>1</v>
      </c>
      <c r="N528" s="290" t="s">
        <v>41</v>
      </c>
      <c r="O528" s="92"/>
      <c r="P528" s="228">
        <f>O528*H528</f>
        <v>0</v>
      </c>
      <c r="Q528" s="228">
        <v>0.0018</v>
      </c>
      <c r="R528" s="228">
        <f>Q528*H528</f>
        <v>0.0018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192</v>
      </c>
      <c r="AT528" s="230" t="s">
        <v>318</v>
      </c>
      <c r="AU528" s="230" t="s">
        <v>86</v>
      </c>
      <c r="AY528" s="18" t="s">
        <v>122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84</v>
      </c>
      <c r="BK528" s="231">
        <f>ROUND(I528*H528,2)</f>
        <v>0</v>
      </c>
      <c r="BL528" s="18" t="s">
        <v>129</v>
      </c>
      <c r="BM528" s="230" t="s">
        <v>551</v>
      </c>
    </row>
    <row r="529" s="2" customFormat="1">
      <c r="A529" s="39"/>
      <c r="B529" s="40"/>
      <c r="C529" s="41"/>
      <c r="D529" s="234" t="s">
        <v>178</v>
      </c>
      <c r="E529" s="41"/>
      <c r="F529" s="265" t="s">
        <v>552</v>
      </c>
      <c r="G529" s="41"/>
      <c r="H529" s="41"/>
      <c r="I529" s="266"/>
      <c r="J529" s="41"/>
      <c r="K529" s="41"/>
      <c r="L529" s="45"/>
      <c r="M529" s="267"/>
      <c r="N529" s="268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178</v>
      </c>
      <c r="AU529" s="18" t="s">
        <v>86</v>
      </c>
    </row>
    <row r="530" s="2" customFormat="1" ht="16.5" customHeight="1">
      <c r="A530" s="39"/>
      <c r="B530" s="40"/>
      <c r="C530" s="281" t="s">
        <v>553</v>
      </c>
      <c r="D530" s="281" t="s">
        <v>318</v>
      </c>
      <c r="E530" s="282" t="s">
        <v>554</v>
      </c>
      <c r="F530" s="283" t="s">
        <v>555</v>
      </c>
      <c r="G530" s="284" t="s">
        <v>454</v>
      </c>
      <c r="H530" s="285">
        <v>6</v>
      </c>
      <c r="I530" s="286"/>
      <c r="J530" s="287">
        <f>ROUND(I530*H530,2)</f>
        <v>0</v>
      </c>
      <c r="K530" s="283" t="s">
        <v>128</v>
      </c>
      <c r="L530" s="288"/>
      <c r="M530" s="289" t="s">
        <v>1</v>
      </c>
      <c r="N530" s="290" t="s">
        <v>41</v>
      </c>
      <c r="O530" s="92"/>
      <c r="P530" s="228">
        <f>O530*H530</f>
        <v>0</v>
      </c>
      <c r="Q530" s="228">
        <v>0.00072000000000000005</v>
      </c>
      <c r="R530" s="228">
        <f>Q530*H530</f>
        <v>0.0043200000000000001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192</v>
      </c>
      <c r="AT530" s="230" t="s">
        <v>318</v>
      </c>
      <c r="AU530" s="230" t="s">
        <v>86</v>
      </c>
      <c r="AY530" s="18" t="s">
        <v>122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84</v>
      </c>
      <c r="BK530" s="231">
        <f>ROUND(I530*H530,2)</f>
        <v>0</v>
      </c>
      <c r="BL530" s="18" t="s">
        <v>129</v>
      </c>
      <c r="BM530" s="230" t="s">
        <v>556</v>
      </c>
    </row>
    <row r="531" s="2" customFormat="1" ht="24.15" customHeight="1">
      <c r="A531" s="39"/>
      <c r="B531" s="40"/>
      <c r="C531" s="281" t="s">
        <v>557</v>
      </c>
      <c r="D531" s="281" t="s">
        <v>318</v>
      </c>
      <c r="E531" s="282" t="s">
        <v>558</v>
      </c>
      <c r="F531" s="283" t="s">
        <v>559</v>
      </c>
      <c r="G531" s="284" t="s">
        <v>454</v>
      </c>
      <c r="H531" s="285">
        <v>6</v>
      </c>
      <c r="I531" s="286"/>
      <c r="J531" s="287">
        <f>ROUND(I531*H531,2)</f>
        <v>0</v>
      </c>
      <c r="K531" s="283" t="s">
        <v>128</v>
      </c>
      <c r="L531" s="288"/>
      <c r="M531" s="289" t="s">
        <v>1</v>
      </c>
      <c r="N531" s="290" t="s">
        <v>41</v>
      </c>
      <c r="O531" s="92"/>
      <c r="P531" s="228">
        <f>O531*H531</f>
        <v>0</v>
      </c>
      <c r="Q531" s="228">
        <v>0.0040000000000000001</v>
      </c>
      <c r="R531" s="228">
        <f>Q531*H531</f>
        <v>0.024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192</v>
      </c>
      <c r="AT531" s="230" t="s">
        <v>318</v>
      </c>
      <c r="AU531" s="230" t="s">
        <v>86</v>
      </c>
      <c r="AY531" s="18" t="s">
        <v>122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84</v>
      </c>
      <c r="BK531" s="231">
        <f>ROUND(I531*H531,2)</f>
        <v>0</v>
      </c>
      <c r="BL531" s="18" t="s">
        <v>129</v>
      </c>
      <c r="BM531" s="230" t="s">
        <v>560</v>
      </c>
    </row>
    <row r="532" s="2" customFormat="1" ht="49.05" customHeight="1">
      <c r="A532" s="39"/>
      <c r="B532" s="40"/>
      <c r="C532" s="219" t="s">
        <v>561</v>
      </c>
      <c r="D532" s="219" t="s">
        <v>124</v>
      </c>
      <c r="E532" s="220" t="s">
        <v>562</v>
      </c>
      <c r="F532" s="221" t="s">
        <v>563</v>
      </c>
      <c r="G532" s="222" t="s">
        <v>454</v>
      </c>
      <c r="H532" s="223">
        <v>17</v>
      </c>
      <c r="I532" s="224"/>
      <c r="J532" s="225">
        <f>ROUND(I532*H532,2)</f>
        <v>0</v>
      </c>
      <c r="K532" s="221" t="s">
        <v>128</v>
      </c>
      <c r="L532" s="45"/>
      <c r="M532" s="226" t="s">
        <v>1</v>
      </c>
      <c r="N532" s="227" t="s">
        <v>41</v>
      </c>
      <c r="O532" s="92"/>
      <c r="P532" s="228">
        <f>O532*H532</f>
        <v>0</v>
      </c>
      <c r="Q532" s="228">
        <v>0</v>
      </c>
      <c r="R532" s="228">
        <f>Q532*H532</f>
        <v>0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129</v>
      </c>
      <c r="AT532" s="230" t="s">
        <v>124</v>
      </c>
      <c r="AU532" s="230" t="s">
        <v>86</v>
      </c>
      <c r="AY532" s="18" t="s">
        <v>122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84</v>
      </c>
      <c r="BK532" s="231">
        <f>ROUND(I532*H532,2)</f>
        <v>0</v>
      </c>
      <c r="BL532" s="18" t="s">
        <v>129</v>
      </c>
      <c r="BM532" s="230" t="s">
        <v>564</v>
      </c>
    </row>
    <row r="533" s="2" customFormat="1" ht="24.15" customHeight="1">
      <c r="A533" s="39"/>
      <c r="B533" s="40"/>
      <c r="C533" s="281" t="s">
        <v>565</v>
      </c>
      <c r="D533" s="281" t="s">
        <v>318</v>
      </c>
      <c r="E533" s="282" t="s">
        <v>566</v>
      </c>
      <c r="F533" s="283" t="s">
        <v>567</v>
      </c>
      <c r="G533" s="284" t="s">
        <v>454</v>
      </c>
      <c r="H533" s="285">
        <v>17</v>
      </c>
      <c r="I533" s="286"/>
      <c r="J533" s="287">
        <f>ROUND(I533*H533,2)</f>
        <v>0</v>
      </c>
      <c r="K533" s="283" t="s">
        <v>128</v>
      </c>
      <c r="L533" s="288"/>
      <c r="M533" s="289" t="s">
        <v>1</v>
      </c>
      <c r="N533" s="290" t="s">
        <v>41</v>
      </c>
      <c r="O533" s="92"/>
      <c r="P533" s="228">
        <f>O533*H533</f>
        <v>0</v>
      </c>
      <c r="Q533" s="228">
        <v>0.0018699999999999999</v>
      </c>
      <c r="R533" s="228">
        <f>Q533*H533</f>
        <v>0.031789999999999999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192</v>
      </c>
      <c r="AT533" s="230" t="s">
        <v>318</v>
      </c>
      <c r="AU533" s="230" t="s">
        <v>86</v>
      </c>
      <c r="AY533" s="18" t="s">
        <v>122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84</v>
      </c>
      <c r="BK533" s="231">
        <f>ROUND(I533*H533,2)</f>
        <v>0</v>
      </c>
      <c r="BL533" s="18" t="s">
        <v>129</v>
      </c>
      <c r="BM533" s="230" t="s">
        <v>568</v>
      </c>
    </row>
    <row r="534" s="2" customFormat="1" ht="24.15" customHeight="1">
      <c r="A534" s="39"/>
      <c r="B534" s="40"/>
      <c r="C534" s="281" t="s">
        <v>569</v>
      </c>
      <c r="D534" s="281" t="s">
        <v>318</v>
      </c>
      <c r="E534" s="282" t="s">
        <v>570</v>
      </c>
      <c r="F534" s="283" t="s">
        <v>571</v>
      </c>
      <c r="G534" s="284" t="s">
        <v>454</v>
      </c>
      <c r="H534" s="285">
        <v>17</v>
      </c>
      <c r="I534" s="286"/>
      <c r="J534" s="287">
        <f>ROUND(I534*H534,2)</f>
        <v>0</v>
      </c>
      <c r="K534" s="283" t="s">
        <v>1</v>
      </c>
      <c r="L534" s="288"/>
      <c r="M534" s="289" t="s">
        <v>1</v>
      </c>
      <c r="N534" s="290" t="s">
        <v>41</v>
      </c>
      <c r="O534" s="92"/>
      <c r="P534" s="228">
        <f>O534*H534</f>
        <v>0</v>
      </c>
      <c r="Q534" s="228">
        <v>0.0033</v>
      </c>
      <c r="R534" s="228">
        <f>Q534*H534</f>
        <v>0.056099999999999997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192</v>
      </c>
      <c r="AT534" s="230" t="s">
        <v>318</v>
      </c>
      <c r="AU534" s="230" t="s">
        <v>86</v>
      </c>
      <c r="AY534" s="18" t="s">
        <v>122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84</v>
      </c>
      <c r="BK534" s="231">
        <f>ROUND(I534*H534,2)</f>
        <v>0</v>
      </c>
      <c r="BL534" s="18" t="s">
        <v>129</v>
      </c>
      <c r="BM534" s="230" t="s">
        <v>572</v>
      </c>
    </row>
    <row r="535" s="2" customFormat="1" ht="49.05" customHeight="1">
      <c r="A535" s="39"/>
      <c r="B535" s="40"/>
      <c r="C535" s="219" t="s">
        <v>573</v>
      </c>
      <c r="D535" s="219" t="s">
        <v>124</v>
      </c>
      <c r="E535" s="220" t="s">
        <v>574</v>
      </c>
      <c r="F535" s="221" t="s">
        <v>575</v>
      </c>
      <c r="G535" s="222" t="s">
        <v>454</v>
      </c>
      <c r="H535" s="223">
        <v>2</v>
      </c>
      <c r="I535" s="224"/>
      <c r="J535" s="225">
        <f>ROUND(I535*H535,2)</f>
        <v>0</v>
      </c>
      <c r="K535" s="221" t="s">
        <v>128</v>
      </c>
      <c r="L535" s="45"/>
      <c r="M535" s="226" t="s">
        <v>1</v>
      </c>
      <c r="N535" s="227" t="s">
        <v>41</v>
      </c>
      <c r="O535" s="92"/>
      <c r="P535" s="228">
        <f>O535*H535</f>
        <v>0</v>
      </c>
      <c r="Q535" s="228">
        <v>0.0016199999999999999</v>
      </c>
      <c r="R535" s="228">
        <f>Q535*H535</f>
        <v>0.0032399999999999998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129</v>
      </c>
      <c r="AT535" s="230" t="s">
        <v>124</v>
      </c>
      <c r="AU535" s="230" t="s">
        <v>86</v>
      </c>
      <c r="AY535" s="18" t="s">
        <v>122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84</v>
      </c>
      <c r="BK535" s="231">
        <f>ROUND(I535*H535,2)</f>
        <v>0</v>
      </c>
      <c r="BL535" s="18" t="s">
        <v>129</v>
      </c>
      <c r="BM535" s="230" t="s">
        <v>576</v>
      </c>
    </row>
    <row r="536" s="2" customFormat="1" ht="24.15" customHeight="1">
      <c r="A536" s="39"/>
      <c r="B536" s="40"/>
      <c r="C536" s="281" t="s">
        <v>577</v>
      </c>
      <c r="D536" s="281" t="s">
        <v>318</v>
      </c>
      <c r="E536" s="282" t="s">
        <v>578</v>
      </c>
      <c r="F536" s="283" t="s">
        <v>579</v>
      </c>
      <c r="G536" s="284" t="s">
        <v>454</v>
      </c>
      <c r="H536" s="285">
        <v>2</v>
      </c>
      <c r="I536" s="286"/>
      <c r="J536" s="287">
        <f>ROUND(I536*H536,2)</f>
        <v>0</v>
      </c>
      <c r="K536" s="283" t="s">
        <v>128</v>
      </c>
      <c r="L536" s="288"/>
      <c r="M536" s="289" t="s">
        <v>1</v>
      </c>
      <c r="N536" s="290" t="s">
        <v>41</v>
      </c>
      <c r="O536" s="92"/>
      <c r="P536" s="228">
        <f>O536*H536</f>
        <v>0</v>
      </c>
      <c r="Q536" s="228">
        <v>0.017999999999999999</v>
      </c>
      <c r="R536" s="228">
        <f>Q536*H536</f>
        <v>0.035999999999999997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192</v>
      </c>
      <c r="AT536" s="230" t="s">
        <v>318</v>
      </c>
      <c r="AU536" s="230" t="s">
        <v>86</v>
      </c>
      <c r="AY536" s="18" t="s">
        <v>122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84</v>
      </c>
      <c r="BK536" s="231">
        <f>ROUND(I536*H536,2)</f>
        <v>0</v>
      </c>
      <c r="BL536" s="18" t="s">
        <v>129</v>
      </c>
      <c r="BM536" s="230" t="s">
        <v>580</v>
      </c>
    </row>
    <row r="537" s="2" customFormat="1" ht="24.15" customHeight="1">
      <c r="A537" s="39"/>
      <c r="B537" s="40"/>
      <c r="C537" s="281" t="s">
        <v>581</v>
      </c>
      <c r="D537" s="281" t="s">
        <v>318</v>
      </c>
      <c r="E537" s="282" t="s">
        <v>582</v>
      </c>
      <c r="F537" s="283" t="s">
        <v>583</v>
      </c>
      <c r="G537" s="284" t="s">
        <v>454</v>
      </c>
      <c r="H537" s="285">
        <v>2</v>
      </c>
      <c r="I537" s="286"/>
      <c r="J537" s="287">
        <f>ROUND(I537*H537,2)</f>
        <v>0</v>
      </c>
      <c r="K537" s="283" t="s">
        <v>1</v>
      </c>
      <c r="L537" s="288"/>
      <c r="M537" s="289" t="s">
        <v>1</v>
      </c>
      <c r="N537" s="290" t="s">
        <v>41</v>
      </c>
      <c r="O537" s="92"/>
      <c r="P537" s="228">
        <f>O537*H537</f>
        <v>0</v>
      </c>
      <c r="Q537" s="228">
        <v>0.0065399999999999998</v>
      </c>
      <c r="R537" s="228">
        <f>Q537*H537</f>
        <v>0.01308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192</v>
      </c>
      <c r="AT537" s="230" t="s">
        <v>318</v>
      </c>
      <c r="AU537" s="230" t="s">
        <v>86</v>
      </c>
      <c r="AY537" s="18" t="s">
        <v>122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84</v>
      </c>
      <c r="BK537" s="231">
        <f>ROUND(I537*H537,2)</f>
        <v>0</v>
      </c>
      <c r="BL537" s="18" t="s">
        <v>129</v>
      </c>
      <c r="BM537" s="230" t="s">
        <v>584</v>
      </c>
    </row>
    <row r="538" s="2" customFormat="1" ht="49.05" customHeight="1">
      <c r="A538" s="39"/>
      <c r="B538" s="40"/>
      <c r="C538" s="219" t="s">
        <v>585</v>
      </c>
      <c r="D538" s="219" t="s">
        <v>124</v>
      </c>
      <c r="E538" s="220" t="s">
        <v>586</v>
      </c>
      <c r="F538" s="221" t="s">
        <v>587</v>
      </c>
      <c r="G538" s="222" t="s">
        <v>454</v>
      </c>
      <c r="H538" s="223">
        <v>1</v>
      </c>
      <c r="I538" s="224"/>
      <c r="J538" s="225">
        <f>ROUND(I538*H538,2)</f>
        <v>0</v>
      </c>
      <c r="K538" s="221" t="s">
        <v>128</v>
      </c>
      <c r="L538" s="45"/>
      <c r="M538" s="226" t="s">
        <v>1</v>
      </c>
      <c r="N538" s="227" t="s">
        <v>41</v>
      </c>
      <c r="O538" s="92"/>
      <c r="P538" s="228">
        <f>O538*H538</f>
        <v>0</v>
      </c>
      <c r="Q538" s="228">
        <v>0.0016299999999999999</v>
      </c>
      <c r="R538" s="228">
        <f>Q538*H538</f>
        <v>0.0016299999999999999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129</v>
      </c>
      <c r="AT538" s="230" t="s">
        <v>124</v>
      </c>
      <c r="AU538" s="230" t="s">
        <v>86</v>
      </c>
      <c r="AY538" s="18" t="s">
        <v>122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84</v>
      </c>
      <c r="BK538" s="231">
        <f>ROUND(I538*H538,2)</f>
        <v>0</v>
      </c>
      <c r="BL538" s="18" t="s">
        <v>129</v>
      </c>
      <c r="BM538" s="230" t="s">
        <v>588</v>
      </c>
    </row>
    <row r="539" s="2" customFormat="1" ht="24.15" customHeight="1">
      <c r="A539" s="39"/>
      <c r="B539" s="40"/>
      <c r="C539" s="281" t="s">
        <v>589</v>
      </c>
      <c r="D539" s="281" t="s">
        <v>318</v>
      </c>
      <c r="E539" s="282" t="s">
        <v>590</v>
      </c>
      <c r="F539" s="283" t="s">
        <v>591</v>
      </c>
      <c r="G539" s="284" t="s">
        <v>454</v>
      </c>
      <c r="H539" s="285">
        <v>1</v>
      </c>
      <c r="I539" s="286"/>
      <c r="J539" s="287">
        <f>ROUND(I539*H539,2)</f>
        <v>0</v>
      </c>
      <c r="K539" s="283" t="s">
        <v>128</v>
      </c>
      <c r="L539" s="288"/>
      <c r="M539" s="289" t="s">
        <v>1</v>
      </c>
      <c r="N539" s="290" t="s">
        <v>41</v>
      </c>
      <c r="O539" s="92"/>
      <c r="P539" s="228">
        <f>O539*H539</f>
        <v>0</v>
      </c>
      <c r="Q539" s="228">
        <v>0.0086999999999999994</v>
      </c>
      <c r="R539" s="228">
        <f>Q539*H539</f>
        <v>0.0086999999999999994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192</v>
      </c>
      <c r="AT539" s="230" t="s">
        <v>318</v>
      </c>
      <c r="AU539" s="230" t="s">
        <v>86</v>
      </c>
      <c r="AY539" s="18" t="s">
        <v>122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84</v>
      </c>
      <c r="BK539" s="231">
        <f>ROUND(I539*H539,2)</f>
        <v>0</v>
      </c>
      <c r="BL539" s="18" t="s">
        <v>129</v>
      </c>
      <c r="BM539" s="230" t="s">
        <v>592</v>
      </c>
    </row>
    <row r="540" s="2" customFormat="1" ht="24.15" customHeight="1">
      <c r="A540" s="39"/>
      <c r="B540" s="40"/>
      <c r="C540" s="219" t="s">
        <v>593</v>
      </c>
      <c r="D540" s="219" t="s">
        <v>124</v>
      </c>
      <c r="E540" s="220" t="s">
        <v>594</v>
      </c>
      <c r="F540" s="221" t="s">
        <v>595</v>
      </c>
      <c r="G540" s="222" t="s">
        <v>454</v>
      </c>
      <c r="H540" s="223">
        <v>1</v>
      </c>
      <c r="I540" s="224"/>
      <c r="J540" s="225">
        <f>ROUND(I540*H540,2)</f>
        <v>0</v>
      </c>
      <c r="K540" s="221" t="s">
        <v>128</v>
      </c>
      <c r="L540" s="45"/>
      <c r="M540" s="226" t="s">
        <v>1</v>
      </c>
      <c r="N540" s="227" t="s">
        <v>41</v>
      </c>
      <c r="O540" s="92"/>
      <c r="P540" s="228">
        <f>O540*H540</f>
        <v>0</v>
      </c>
      <c r="Q540" s="228">
        <v>0.0013600000000000001</v>
      </c>
      <c r="R540" s="228">
        <f>Q540*H540</f>
        <v>0.0013600000000000001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129</v>
      </c>
      <c r="AT540" s="230" t="s">
        <v>124</v>
      </c>
      <c r="AU540" s="230" t="s">
        <v>86</v>
      </c>
      <c r="AY540" s="18" t="s">
        <v>122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84</v>
      </c>
      <c r="BK540" s="231">
        <f>ROUND(I540*H540,2)</f>
        <v>0</v>
      </c>
      <c r="BL540" s="18" t="s">
        <v>129</v>
      </c>
      <c r="BM540" s="230" t="s">
        <v>596</v>
      </c>
    </row>
    <row r="541" s="2" customFormat="1" ht="24.15" customHeight="1">
      <c r="A541" s="39"/>
      <c r="B541" s="40"/>
      <c r="C541" s="281" t="s">
        <v>597</v>
      </c>
      <c r="D541" s="281" t="s">
        <v>318</v>
      </c>
      <c r="E541" s="282" t="s">
        <v>598</v>
      </c>
      <c r="F541" s="283" t="s">
        <v>599</v>
      </c>
      <c r="G541" s="284" t="s">
        <v>454</v>
      </c>
      <c r="H541" s="285">
        <v>1</v>
      </c>
      <c r="I541" s="286"/>
      <c r="J541" s="287">
        <f>ROUND(I541*H541,2)</f>
        <v>0</v>
      </c>
      <c r="K541" s="283" t="s">
        <v>128</v>
      </c>
      <c r="L541" s="288"/>
      <c r="M541" s="289" t="s">
        <v>1</v>
      </c>
      <c r="N541" s="290" t="s">
        <v>41</v>
      </c>
      <c r="O541" s="92"/>
      <c r="P541" s="228">
        <f>O541*H541</f>
        <v>0</v>
      </c>
      <c r="Q541" s="228">
        <v>0.042999999999999997</v>
      </c>
      <c r="R541" s="228">
        <f>Q541*H541</f>
        <v>0.042999999999999997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192</v>
      </c>
      <c r="AT541" s="230" t="s">
        <v>318</v>
      </c>
      <c r="AU541" s="230" t="s">
        <v>86</v>
      </c>
      <c r="AY541" s="18" t="s">
        <v>122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84</v>
      </c>
      <c r="BK541" s="231">
        <f>ROUND(I541*H541,2)</f>
        <v>0</v>
      </c>
      <c r="BL541" s="18" t="s">
        <v>129</v>
      </c>
      <c r="BM541" s="230" t="s">
        <v>600</v>
      </c>
    </row>
    <row r="542" s="2" customFormat="1" ht="37.8" customHeight="1">
      <c r="A542" s="39"/>
      <c r="B542" s="40"/>
      <c r="C542" s="219" t="s">
        <v>601</v>
      </c>
      <c r="D542" s="219" t="s">
        <v>124</v>
      </c>
      <c r="E542" s="220" t="s">
        <v>602</v>
      </c>
      <c r="F542" s="221" t="s">
        <v>603</v>
      </c>
      <c r="G542" s="222" t="s">
        <v>454</v>
      </c>
      <c r="H542" s="223">
        <v>2</v>
      </c>
      <c r="I542" s="224"/>
      <c r="J542" s="225">
        <f>ROUND(I542*H542,2)</f>
        <v>0</v>
      </c>
      <c r="K542" s="221" t="s">
        <v>128</v>
      </c>
      <c r="L542" s="45"/>
      <c r="M542" s="226" t="s">
        <v>1</v>
      </c>
      <c r="N542" s="227" t="s">
        <v>41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129</v>
      </c>
      <c r="AT542" s="230" t="s">
        <v>124</v>
      </c>
      <c r="AU542" s="230" t="s">
        <v>86</v>
      </c>
      <c r="AY542" s="18" t="s">
        <v>122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84</v>
      </c>
      <c r="BK542" s="231">
        <f>ROUND(I542*H542,2)</f>
        <v>0</v>
      </c>
      <c r="BL542" s="18" t="s">
        <v>129</v>
      </c>
      <c r="BM542" s="230" t="s">
        <v>604</v>
      </c>
    </row>
    <row r="543" s="2" customFormat="1" ht="24.15" customHeight="1">
      <c r="A543" s="39"/>
      <c r="B543" s="40"/>
      <c r="C543" s="281" t="s">
        <v>605</v>
      </c>
      <c r="D543" s="281" t="s">
        <v>318</v>
      </c>
      <c r="E543" s="282" t="s">
        <v>606</v>
      </c>
      <c r="F543" s="283" t="s">
        <v>607</v>
      </c>
      <c r="G543" s="284" t="s">
        <v>454</v>
      </c>
      <c r="H543" s="285">
        <v>2</v>
      </c>
      <c r="I543" s="286"/>
      <c r="J543" s="287">
        <f>ROUND(I543*H543,2)</f>
        <v>0</v>
      </c>
      <c r="K543" s="283" t="s">
        <v>1</v>
      </c>
      <c r="L543" s="288"/>
      <c r="M543" s="289" t="s">
        <v>1</v>
      </c>
      <c r="N543" s="290" t="s">
        <v>41</v>
      </c>
      <c r="O543" s="92"/>
      <c r="P543" s="228">
        <f>O543*H543</f>
        <v>0</v>
      </c>
      <c r="Q543" s="228">
        <v>0.0068999999999999999</v>
      </c>
      <c r="R543" s="228">
        <f>Q543*H543</f>
        <v>0.0138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192</v>
      </c>
      <c r="AT543" s="230" t="s">
        <v>318</v>
      </c>
      <c r="AU543" s="230" t="s">
        <v>86</v>
      </c>
      <c r="AY543" s="18" t="s">
        <v>122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84</v>
      </c>
      <c r="BK543" s="231">
        <f>ROUND(I543*H543,2)</f>
        <v>0</v>
      </c>
      <c r="BL543" s="18" t="s">
        <v>129</v>
      </c>
      <c r="BM543" s="230" t="s">
        <v>608</v>
      </c>
    </row>
    <row r="544" s="2" customFormat="1" ht="49.05" customHeight="1">
      <c r="A544" s="39"/>
      <c r="B544" s="40"/>
      <c r="C544" s="219" t="s">
        <v>609</v>
      </c>
      <c r="D544" s="219" t="s">
        <v>124</v>
      </c>
      <c r="E544" s="220" t="s">
        <v>610</v>
      </c>
      <c r="F544" s="221" t="s">
        <v>611</v>
      </c>
      <c r="G544" s="222" t="s">
        <v>454</v>
      </c>
      <c r="H544" s="223">
        <v>5</v>
      </c>
      <c r="I544" s="224"/>
      <c r="J544" s="225">
        <f>ROUND(I544*H544,2)</f>
        <v>0</v>
      </c>
      <c r="K544" s="221" t="s">
        <v>128</v>
      </c>
      <c r="L544" s="45"/>
      <c r="M544" s="226" t="s">
        <v>1</v>
      </c>
      <c r="N544" s="227" t="s">
        <v>41</v>
      </c>
      <c r="O544" s="92"/>
      <c r="P544" s="228">
        <f>O544*H544</f>
        <v>0</v>
      </c>
      <c r="Q544" s="228">
        <v>0.00165</v>
      </c>
      <c r="R544" s="228">
        <f>Q544*H544</f>
        <v>0.0082500000000000004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129</v>
      </c>
      <c r="AT544" s="230" t="s">
        <v>124</v>
      </c>
      <c r="AU544" s="230" t="s">
        <v>86</v>
      </c>
      <c r="AY544" s="18" t="s">
        <v>122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84</v>
      </c>
      <c r="BK544" s="231">
        <f>ROUND(I544*H544,2)</f>
        <v>0</v>
      </c>
      <c r="BL544" s="18" t="s">
        <v>129</v>
      </c>
      <c r="BM544" s="230" t="s">
        <v>612</v>
      </c>
    </row>
    <row r="545" s="2" customFormat="1" ht="24.15" customHeight="1">
      <c r="A545" s="39"/>
      <c r="B545" s="40"/>
      <c r="C545" s="281" t="s">
        <v>613</v>
      </c>
      <c r="D545" s="281" t="s">
        <v>318</v>
      </c>
      <c r="E545" s="282" t="s">
        <v>614</v>
      </c>
      <c r="F545" s="283" t="s">
        <v>615</v>
      </c>
      <c r="G545" s="284" t="s">
        <v>454</v>
      </c>
      <c r="H545" s="285">
        <v>5</v>
      </c>
      <c r="I545" s="286"/>
      <c r="J545" s="287">
        <f>ROUND(I545*H545,2)</f>
        <v>0</v>
      </c>
      <c r="K545" s="283" t="s">
        <v>128</v>
      </c>
      <c r="L545" s="288"/>
      <c r="M545" s="289" t="s">
        <v>1</v>
      </c>
      <c r="N545" s="290" t="s">
        <v>41</v>
      </c>
      <c r="O545" s="92"/>
      <c r="P545" s="228">
        <f>O545*H545</f>
        <v>0</v>
      </c>
      <c r="Q545" s="228">
        <v>0.023</v>
      </c>
      <c r="R545" s="228">
        <f>Q545*H545</f>
        <v>0.11499999999999999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192</v>
      </c>
      <c r="AT545" s="230" t="s">
        <v>318</v>
      </c>
      <c r="AU545" s="230" t="s">
        <v>86</v>
      </c>
      <c r="AY545" s="18" t="s">
        <v>122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84</v>
      </c>
      <c r="BK545" s="231">
        <f>ROUND(I545*H545,2)</f>
        <v>0</v>
      </c>
      <c r="BL545" s="18" t="s">
        <v>129</v>
      </c>
      <c r="BM545" s="230" t="s">
        <v>616</v>
      </c>
    </row>
    <row r="546" s="2" customFormat="1" ht="24.15" customHeight="1">
      <c r="A546" s="39"/>
      <c r="B546" s="40"/>
      <c r="C546" s="281" t="s">
        <v>617</v>
      </c>
      <c r="D546" s="281" t="s">
        <v>318</v>
      </c>
      <c r="E546" s="282" t="s">
        <v>618</v>
      </c>
      <c r="F546" s="283" t="s">
        <v>619</v>
      </c>
      <c r="G546" s="284" t="s">
        <v>454</v>
      </c>
      <c r="H546" s="285">
        <v>5</v>
      </c>
      <c r="I546" s="286"/>
      <c r="J546" s="287">
        <f>ROUND(I546*H546,2)</f>
        <v>0</v>
      </c>
      <c r="K546" s="283" t="s">
        <v>1</v>
      </c>
      <c r="L546" s="288"/>
      <c r="M546" s="289" t="s">
        <v>1</v>
      </c>
      <c r="N546" s="290" t="s">
        <v>41</v>
      </c>
      <c r="O546" s="92"/>
      <c r="P546" s="228">
        <f>O546*H546</f>
        <v>0</v>
      </c>
      <c r="Q546" s="228">
        <v>0.0065399999999999998</v>
      </c>
      <c r="R546" s="228">
        <f>Q546*H546</f>
        <v>0.0327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192</v>
      </c>
      <c r="AT546" s="230" t="s">
        <v>318</v>
      </c>
      <c r="AU546" s="230" t="s">
        <v>86</v>
      </c>
      <c r="AY546" s="18" t="s">
        <v>122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84</v>
      </c>
      <c r="BK546" s="231">
        <f>ROUND(I546*H546,2)</f>
        <v>0</v>
      </c>
      <c r="BL546" s="18" t="s">
        <v>129</v>
      </c>
      <c r="BM546" s="230" t="s">
        <v>620</v>
      </c>
    </row>
    <row r="547" s="2" customFormat="1" ht="37.8" customHeight="1">
      <c r="A547" s="39"/>
      <c r="B547" s="40"/>
      <c r="C547" s="219" t="s">
        <v>621</v>
      </c>
      <c r="D547" s="219" t="s">
        <v>124</v>
      </c>
      <c r="E547" s="220" t="s">
        <v>622</v>
      </c>
      <c r="F547" s="221" t="s">
        <v>623</v>
      </c>
      <c r="G547" s="222" t="s">
        <v>454</v>
      </c>
      <c r="H547" s="223">
        <v>2</v>
      </c>
      <c r="I547" s="224"/>
      <c r="J547" s="225">
        <f>ROUND(I547*H547,2)</f>
        <v>0</v>
      </c>
      <c r="K547" s="221" t="s">
        <v>128</v>
      </c>
      <c r="L547" s="45"/>
      <c r="M547" s="226" t="s">
        <v>1</v>
      </c>
      <c r="N547" s="227" t="s">
        <v>41</v>
      </c>
      <c r="O547" s="92"/>
      <c r="P547" s="228">
        <f>O547*H547</f>
        <v>0</v>
      </c>
      <c r="Q547" s="228">
        <v>0.0017600000000000001</v>
      </c>
      <c r="R547" s="228">
        <f>Q547*H547</f>
        <v>0.0035200000000000001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129</v>
      </c>
      <c r="AT547" s="230" t="s">
        <v>124</v>
      </c>
      <c r="AU547" s="230" t="s">
        <v>86</v>
      </c>
      <c r="AY547" s="18" t="s">
        <v>122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84</v>
      </c>
      <c r="BK547" s="231">
        <f>ROUND(I547*H547,2)</f>
        <v>0</v>
      </c>
      <c r="BL547" s="18" t="s">
        <v>129</v>
      </c>
      <c r="BM547" s="230" t="s">
        <v>624</v>
      </c>
    </row>
    <row r="548" s="2" customFormat="1" ht="33" customHeight="1">
      <c r="A548" s="39"/>
      <c r="B548" s="40"/>
      <c r="C548" s="281" t="s">
        <v>625</v>
      </c>
      <c r="D548" s="281" t="s">
        <v>318</v>
      </c>
      <c r="E548" s="282" t="s">
        <v>626</v>
      </c>
      <c r="F548" s="283" t="s">
        <v>627</v>
      </c>
      <c r="G548" s="284" t="s">
        <v>454</v>
      </c>
      <c r="H548" s="285">
        <v>2</v>
      </c>
      <c r="I548" s="286"/>
      <c r="J548" s="287">
        <f>ROUND(I548*H548,2)</f>
        <v>0</v>
      </c>
      <c r="K548" s="283" t="s">
        <v>1</v>
      </c>
      <c r="L548" s="288"/>
      <c r="M548" s="289" t="s">
        <v>1</v>
      </c>
      <c r="N548" s="290" t="s">
        <v>41</v>
      </c>
      <c r="O548" s="92"/>
      <c r="P548" s="228">
        <f>O548*H548</f>
        <v>0</v>
      </c>
      <c r="Q548" s="228">
        <v>0.0080000000000000002</v>
      </c>
      <c r="R548" s="228">
        <f>Q548*H548</f>
        <v>0.016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192</v>
      </c>
      <c r="AT548" s="230" t="s">
        <v>318</v>
      </c>
      <c r="AU548" s="230" t="s">
        <v>86</v>
      </c>
      <c r="AY548" s="18" t="s">
        <v>122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84</v>
      </c>
      <c r="BK548" s="231">
        <f>ROUND(I548*H548,2)</f>
        <v>0</v>
      </c>
      <c r="BL548" s="18" t="s">
        <v>129</v>
      </c>
      <c r="BM548" s="230" t="s">
        <v>628</v>
      </c>
    </row>
    <row r="549" s="2" customFormat="1">
      <c r="A549" s="39"/>
      <c r="B549" s="40"/>
      <c r="C549" s="41"/>
      <c r="D549" s="234" t="s">
        <v>178</v>
      </c>
      <c r="E549" s="41"/>
      <c r="F549" s="265" t="s">
        <v>629</v>
      </c>
      <c r="G549" s="41"/>
      <c r="H549" s="41"/>
      <c r="I549" s="266"/>
      <c r="J549" s="41"/>
      <c r="K549" s="41"/>
      <c r="L549" s="45"/>
      <c r="M549" s="267"/>
      <c r="N549" s="268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178</v>
      </c>
      <c r="AU549" s="18" t="s">
        <v>86</v>
      </c>
    </row>
    <row r="550" s="2" customFormat="1" ht="24.15" customHeight="1">
      <c r="A550" s="39"/>
      <c r="B550" s="40"/>
      <c r="C550" s="219" t="s">
        <v>630</v>
      </c>
      <c r="D550" s="219" t="s">
        <v>124</v>
      </c>
      <c r="E550" s="220" t="s">
        <v>631</v>
      </c>
      <c r="F550" s="221" t="s">
        <v>632</v>
      </c>
      <c r="G550" s="222" t="s">
        <v>454</v>
      </c>
      <c r="H550" s="223">
        <v>20</v>
      </c>
      <c r="I550" s="224"/>
      <c r="J550" s="225">
        <f>ROUND(I550*H550,2)</f>
        <v>0</v>
      </c>
      <c r="K550" s="221" t="s">
        <v>1</v>
      </c>
      <c r="L550" s="45"/>
      <c r="M550" s="226" t="s">
        <v>1</v>
      </c>
      <c r="N550" s="227" t="s">
        <v>41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0.022599999999999999</v>
      </c>
      <c r="T550" s="229">
        <f>S550*H550</f>
        <v>0.45199999999999996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129</v>
      </c>
      <c r="AT550" s="230" t="s">
        <v>124</v>
      </c>
      <c r="AU550" s="230" t="s">
        <v>86</v>
      </c>
      <c r="AY550" s="18" t="s">
        <v>122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84</v>
      </c>
      <c r="BK550" s="231">
        <f>ROUND(I550*H550,2)</f>
        <v>0</v>
      </c>
      <c r="BL550" s="18" t="s">
        <v>129</v>
      </c>
      <c r="BM550" s="230" t="s">
        <v>633</v>
      </c>
    </row>
    <row r="551" s="2" customFormat="1">
      <c r="A551" s="39"/>
      <c r="B551" s="40"/>
      <c r="C551" s="41"/>
      <c r="D551" s="234" t="s">
        <v>178</v>
      </c>
      <c r="E551" s="41"/>
      <c r="F551" s="265" t="s">
        <v>634</v>
      </c>
      <c r="G551" s="41"/>
      <c r="H551" s="41"/>
      <c r="I551" s="266"/>
      <c r="J551" s="41"/>
      <c r="K551" s="41"/>
      <c r="L551" s="45"/>
      <c r="M551" s="267"/>
      <c r="N551" s="268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178</v>
      </c>
      <c r="AU551" s="18" t="s">
        <v>86</v>
      </c>
    </row>
    <row r="552" s="2" customFormat="1" ht="16.5" customHeight="1">
      <c r="A552" s="39"/>
      <c r="B552" s="40"/>
      <c r="C552" s="219" t="s">
        <v>635</v>
      </c>
      <c r="D552" s="219" t="s">
        <v>124</v>
      </c>
      <c r="E552" s="220" t="s">
        <v>636</v>
      </c>
      <c r="F552" s="221" t="s">
        <v>637</v>
      </c>
      <c r="G552" s="222" t="s">
        <v>195</v>
      </c>
      <c r="H552" s="223">
        <v>6.5</v>
      </c>
      <c r="I552" s="224"/>
      <c r="J552" s="225">
        <f>ROUND(I552*H552,2)</f>
        <v>0</v>
      </c>
      <c r="K552" s="221" t="s">
        <v>128</v>
      </c>
      <c r="L552" s="45"/>
      <c r="M552" s="226" t="s">
        <v>1</v>
      </c>
      <c r="N552" s="227" t="s">
        <v>41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129</v>
      </c>
      <c r="AT552" s="230" t="s">
        <v>124</v>
      </c>
      <c r="AU552" s="230" t="s">
        <v>86</v>
      </c>
      <c r="AY552" s="18" t="s">
        <v>122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84</v>
      </c>
      <c r="BK552" s="231">
        <f>ROUND(I552*H552,2)</f>
        <v>0</v>
      </c>
      <c r="BL552" s="18" t="s">
        <v>129</v>
      </c>
      <c r="BM552" s="230" t="s">
        <v>638</v>
      </c>
    </row>
    <row r="553" s="2" customFormat="1" ht="21.75" customHeight="1">
      <c r="A553" s="39"/>
      <c r="B553" s="40"/>
      <c r="C553" s="219" t="s">
        <v>639</v>
      </c>
      <c r="D553" s="219" t="s">
        <v>124</v>
      </c>
      <c r="E553" s="220" t="s">
        <v>640</v>
      </c>
      <c r="F553" s="221" t="s">
        <v>641</v>
      </c>
      <c r="G553" s="222" t="s">
        <v>195</v>
      </c>
      <c r="H553" s="223">
        <v>287.25</v>
      </c>
      <c r="I553" s="224"/>
      <c r="J553" s="225">
        <f>ROUND(I553*H553,2)</f>
        <v>0</v>
      </c>
      <c r="K553" s="221" t="s">
        <v>128</v>
      </c>
      <c r="L553" s="45"/>
      <c r="M553" s="226" t="s">
        <v>1</v>
      </c>
      <c r="N553" s="227" t="s">
        <v>41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129</v>
      </c>
      <c r="AT553" s="230" t="s">
        <v>124</v>
      </c>
      <c r="AU553" s="230" t="s">
        <v>86</v>
      </c>
      <c r="AY553" s="18" t="s">
        <v>122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84</v>
      </c>
      <c r="BK553" s="231">
        <f>ROUND(I553*H553,2)</f>
        <v>0</v>
      </c>
      <c r="BL553" s="18" t="s">
        <v>129</v>
      </c>
      <c r="BM553" s="230" t="s">
        <v>642</v>
      </c>
    </row>
    <row r="554" s="2" customFormat="1" ht="24.15" customHeight="1">
      <c r="A554" s="39"/>
      <c r="B554" s="40"/>
      <c r="C554" s="219" t="s">
        <v>643</v>
      </c>
      <c r="D554" s="219" t="s">
        <v>124</v>
      </c>
      <c r="E554" s="220" t="s">
        <v>644</v>
      </c>
      <c r="F554" s="221" t="s">
        <v>645</v>
      </c>
      <c r="G554" s="222" t="s">
        <v>195</v>
      </c>
      <c r="H554" s="223">
        <v>293.75</v>
      </c>
      <c r="I554" s="224"/>
      <c r="J554" s="225">
        <f>ROUND(I554*H554,2)</f>
        <v>0</v>
      </c>
      <c r="K554" s="221" t="s">
        <v>128</v>
      </c>
      <c r="L554" s="45"/>
      <c r="M554" s="226" t="s">
        <v>1</v>
      </c>
      <c r="N554" s="227" t="s">
        <v>41</v>
      </c>
      <c r="O554" s="92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129</v>
      </c>
      <c r="AT554" s="230" t="s">
        <v>124</v>
      </c>
      <c r="AU554" s="230" t="s">
        <v>86</v>
      </c>
      <c r="AY554" s="18" t="s">
        <v>122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84</v>
      </c>
      <c r="BK554" s="231">
        <f>ROUND(I554*H554,2)</f>
        <v>0</v>
      </c>
      <c r="BL554" s="18" t="s">
        <v>129</v>
      </c>
      <c r="BM554" s="230" t="s">
        <v>646</v>
      </c>
    </row>
    <row r="555" s="14" customFormat="1">
      <c r="A555" s="14"/>
      <c r="B555" s="243"/>
      <c r="C555" s="244"/>
      <c r="D555" s="234" t="s">
        <v>131</v>
      </c>
      <c r="E555" s="245" t="s">
        <v>1</v>
      </c>
      <c r="F555" s="246" t="s">
        <v>647</v>
      </c>
      <c r="G555" s="244"/>
      <c r="H555" s="247">
        <v>293.75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131</v>
      </c>
      <c r="AU555" s="253" t="s">
        <v>86</v>
      </c>
      <c r="AV555" s="14" t="s">
        <v>86</v>
      </c>
      <c r="AW555" s="14" t="s">
        <v>32</v>
      </c>
      <c r="AX555" s="14" t="s">
        <v>84</v>
      </c>
      <c r="AY555" s="253" t="s">
        <v>122</v>
      </c>
    </row>
    <row r="556" s="2" customFormat="1" ht="24.15" customHeight="1">
      <c r="A556" s="39"/>
      <c r="B556" s="40"/>
      <c r="C556" s="219" t="s">
        <v>648</v>
      </c>
      <c r="D556" s="219" t="s">
        <v>124</v>
      </c>
      <c r="E556" s="220" t="s">
        <v>649</v>
      </c>
      <c r="F556" s="221" t="s">
        <v>650</v>
      </c>
      <c r="G556" s="222" t="s">
        <v>454</v>
      </c>
      <c r="H556" s="223">
        <v>6</v>
      </c>
      <c r="I556" s="224"/>
      <c r="J556" s="225">
        <f>ROUND(I556*H556,2)</f>
        <v>0</v>
      </c>
      <c r="K556" s="221" t="s">
        <v>128</v>
      </c>
      <c r="L556" s="45"/>
      <c r="M556" s="226" t="s">
        <v>1</v>
      </c>
      <c r="N556" s="227" t="s">
        <v>41</v>
      </c>
      <c r="O556" s="92"/>
      <c r="P556" s="228">
        <f>O556*H556</f>
        <v>0</v>
      </c>
      <c r="Q556" s="228">
        <v>0.45937</v>
      </c>
      <c r="R556" s="228">
        <f>Q556*H556</f>
        <v>2.7562199999999999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129</v>
      </c>
      <c r="AT556" s="230" t="s">
        <v>124</v>
      </c>
      <c r="AU556" s="230" t="s">
        <v>86</v>
      </c>
      <c r="AY556" s="18" t="s">
        <v>122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84</v>
      </c>
      <c r="BK556" s="231">
        <f>ROUND(I556*H556,2)</f>
        <v>0</v>
      </c>
      <c r="BL556" s="18" t="s">
        <v>129</v>
      </c>
      <c r="BM556" s="230" t="s">
        <v>651</v>
      </c>
    </row>
    <row r="557" s="2" customFormat="1" ht="24.15" customHeight="1">
      <c r="A557" s="39"/>
      <c r="B557" s="40"/>
      <c r="C557" s="219" t="s">
        <v>652</v>
      </c>
      <c r="D557" s="219" t="s">
        <v>124</v>
      </c>
      <c r="E557" s="220" t="s">
        <v>653</v>
      </c>
      <c r="F557" s="221" t="s">
        <v>654</v>
      </c>
      <c r="G557" s="222" t="s">
        <v>454</v>
      </c>
      <c r="H557" s="223">
        <v>17</v>
      </c>
      <c r="I557" s="224"/>
      <c r="J557" s="225">
        <f>ROUND(I557*H557,2)</f>
        <v>0</v>
      </c>
      <c r="K557" s="221" t="s">
        <v>128</v>
      </c>
      <c r="L557" s="45"/>
      <c r="M557" s="226" t="s">
        <v>1</v>
      </c>
      <c r="N557" s="227" t="s">
        <v>41</v>
      </c>
      <c r="O557" s="92"/>
      <c r="P557" s="228">
        <f>O557*H557</f>
        <v>0</v>
      </c>
      <c r="Q557" s="228">
        <v>0.040000000000000001</v>
      </c>
      <c r="R557" s="228">
        <f>Q557*H557</f>
        <v>0.68000000000000005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129</v>
      </c>
      <c r="AT557" s="230" t="s">
        <v>124</v>
      </c>
      <c r="AU557" s="230" t="s">
        <v>86</v>
      </c>
      <c r="AY557" s="18" t="s">
        <v>122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84</v>
      </c>
      <c r="BK557" s="231">
        <f>ROUND(I557*H557,2)</f>
        <v>0</v>
      </c>
      <c r="BL557" s="18" t="s">
        <v>129</v>
      </c>
      <c r="BM557" s="230" t="s">
        <v>655</v>
      </c>
    </row>
    <row r="558" s="2" customFormat="1" ht="16.5" customHeight="1">
      <c r="A558" s="39"/>
      <c r="B558" s="40"/>
      <c r="C558" s="281" t="s">
        <v>656</v>
      </c>
      <c r="D558" s="281" t="s">
        <v>318</v>
      </c>
      <c r="E558" s="282" t="s">
        <v>657</v>
      </c>
      <c r="F558" s="283" t="s">
        <v>658</v>
      </c>
      <c r="G558" s="284" t="s">
        <v>454</v>
      </c>
      <c r="H558" s="285">
        <v>17</v>
      </c>
      <c r="I558" s="286"/>
      <c r="J558" s="287">
        <f>ROUND(I558*H558,2)</f>
        <v>0</v>
      </c>
      <c r="K558" s="283" t="s">
        <v>128</v>
      </c>
      <c r="L558" s="288"/>
      <c r="M558" s="289" t="s">
        <v>1</v>
      </c>
      <c r="N558" s="290" t="s">
        <v>41</v>
      </c>
      <c r="O558" s="92"/>
      <c r="P558" s="228">
        <f>O558*H558</f>
        <v>0</v>
      </c>
      <c r="Q558" s="228">
        <v>0.0073000000000000001</v>
      </c>
      <c r="R558" s="228">
        <f>Q558*H558</f>
        <v>0.1241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192</v>
      </c>
      <c r="AT558" s="230" t="s">
        <v>318</v>
      </c>
      <c r="AU558" s="230" t="s">
        <v>86</v>
      </c>
      <c r="AY558" s="18" t="s">
        <v>122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84</v>
      </c>
      <c r="BK558" s="231">
        <f>ROUND(I558*H558,2)</f>
        <v>0</v>
      </c>
      <c r="BL558" s="18" t="s">
        <v>129</v>
      </c>
      <c r="BM558" s="230" t="s">
        <v>659</v>
      </c>
    </row>
    <row r="559" s="2" customFormat="1" ht="24.15" customHeight="1">
      <c r="A559" s="39"/>
      <c r="B559" s="40"/>
      <c r="C559" s="281" t="s">
        <v>660</v>
      </c>
      <c r="D559" s="281" t="s">
        <v>318</v>
      </c>
      <c r="E559" s="282" t="s">
        <v>661</v>
      </c>
      <c r="F559" s="283" t="s">
        <v>662</v>
      </c>
      <c r="G559" s="284" t="s">
        <v>454</v>
      </c>
      <c r="H559" s="285">
        <v>17</v>
      </c>
      <c r="I559" s="286"/>
      <c r="J559" s="287">
        <f>ROUND(I559*H559,2)</f>
        <v>0</v>
      </c>
      <c r="K559" s="283" t="s">
        <v>1</v>
      </c>
      <c r="L559" s="288"/>
      <c r="M559" s="289" t="s">
        <v>1</v>
      </c>
      <c r="N559" s="290" t="s">
        <v>41</v>
      </c>
      <c r="O559" s="92"/>
      <c r="P559" s="228">
        <f>O559*H559</f>
        <v>0</v>
      </c>
      <c r="Q559" s="228">
        <v>0.00064999999999999997</v>
      </c>
      <c r="R559" s="228">
        <f>Q559*H559</f>
        <v>0.011049999999999999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192</v>
      </c>
      <c r="AT559" s="230" t="s">
        <v>318</v>
      </c>
      <c r="AU559" s="230" t="s">
        <v>86</v>
      </c>
      <c r="AY559" s="18" t="s">
        <v>122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84</v>
      </c>
      <c r="BK559" s="231">
        <f>ROUND(I559*H559,2)</f>
        <v>0</v>
      </c>
      <c r="BL559" s="18" t="s">
        <v>129</v>
      </c>
      <c r="BM559" s="230" t="s">
        <v>663</v>
      </c>
    </row>
    <row r="560" s="2" customFormat="1" ht="24.15" customHeight="1">
      <c r="A560" s="39"/>
      <c r="B560" s="40"/>
      <c r="C560" s="219" t="s">
        <v>664</v>
      </c>
      <c r="D560" s="219" t="s">
        <v>124</v>
      </c>
      <c r="E560" s="220" t="s">
        <v>665</v>
      </c>
      <c r="F560" s="221" t="s">
        <v>666</v>
      </c>
      <c r="G560" s="222" t="s">
        <v>454</v>
      </c>
      <c r="H560" s="223">
        <v>7</v>
      </c>
      <c r="I560" s="224"/>
      <c r="J560" s="225">
        <f>ROUND(I560*H560,2)</f>
        <v>0</v>
      </c>
      <c r="K560" s="221" t="s">
        <v>128</v>
      </c>
      <c r="L560" s="45"/>
      <c r="M560" s="226" t="s">
        <v>1</v>
      </c>
      <c r="N560" s="227" t="s">
        <v>41</v>
      </c>
      <c r="O560" s="92"/>
      <c r="P560" s="228">
        <f>O560*H560</f>
        <v>0</v>
      </c>
      <c r="Q560" s="228">
        <v>0.040000000000000001</v>
      </c>
      <c r="R560" s="228">
        <f>Q560*H560</f>
        <v>0.28000000000000003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129</v>
      </c>
      <c r="AT560" s="230" t="s">
        <v>124</v>
      </c>
      <c r="AU560" s="230" t="s">
        <v>86</v>
      </c>
      <c r="AY560" s="18" t="s">
        <v>122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84</v>
      </c>
      <c r="BK560" s="231">
        <f>ROUND(I560*H560,2)</f>
        <v>0</v>
      </c>
      <c r="BL560" s="18" t="s">
        <v>129</v>
      </c>
      <c r="BM560" s="230" t="s">
        <v>667</v>
      </c>
    </row>
    <row r="561" s="2" customFormat="1" ht="33" customHeight="1">
      <c r="A561" s="39"/>
      <c r="B561" s="40"/>
      <c r="C561" s="281" t="s">
        <v>668</v>
      </c>
      <c r="D561" s="281" t="s">
        <v>318</v>
      </c>
      <c r="E561" s="282" t="s">
        <v>669</v>
      </c>
      <c r="F561" s="283" t="s">
        <v>670</v>
      </c>
      <c r="G561" s="284" t="s">
        <v>454</v>
      </c>
      <c r="H561" s="285">
        <v>7</v>
      </c>
      <c r="I561" s="286"/>
      <c r="J561" s="287">
        <f>ROUND(I561*H561,2)</f>
        <v>0</v>
      </c>
      <c r="K561" s="283" t="s">
        <v>1</v>
      </c>
      <c r="L561" s="288"/>
      <c r="M561" s="289" t="s">
        <v>1</v>
      </c>
      <c r="N561" s="290" t="s">
        <v>41</v>
      </c>
      <c r="O561" s="92"/>
      <c r="P561" s="228">
        <f>O561*H561</f>
        <v>0</v>
      </c>
      <c r="Q561" s="228">
        <v>0.013299999999999999</v>
      </c>
      <c r="R561" s="228">
        <f>Q561*H561</f>
        <v>0.093099999999999988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192</v>
      </c>
      <c r="AT561" s="230" t="s">
        <v>318</v>
      </c>
      <c r="AU561" s="230" t="s">
        <v>86</v>
      </c>
      <c r="AY561" s="18" t="s">
        <v>122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84</v>
      </c>
      <c r="BK561" s="231">
        <f>ROUND(I561*H561,2)</f>
        <v>0</v>
      </c>
      <c r="BL561" s="18" t="s">
        <v>129</v>
      </c>
      <c r="BM561" s="230" t="s">
        <v>671</v>
      </c>
    </row>
    <row r="562" s="2" customFormat="1" ht="24.15" customHeight="1">
      <c r="A562" s="39"/>
      <c r="B562" s="40"/>
      <c r="C562" s="281" t="s">
        <v>672</v>
      </c>
      <c r="D562" s="281" t="s">
        <v>318</v>
      </c>
      <c r="E562" s="282" t="s">
        <v>661</v>
      </c>
      <c r="F562" s="283" t="s">
        <v>662</v>
      </c>
      <c r="G562" s="284" t="s">
        <v>454</v>
      </c>
      <c r="H562" s="285">
        <v>7</v>
      </c>
      <c r="I562" s="286"/>
      <c r="J562" s="287">
        <f>ROUND(I562*H562,2)</f>
        <v>0</v>
      </c>
      <c r="K562" s="283" t="s">
        <v>1</v>
      </c>
      <c r="L562" s="288"/>
      <c r="M562" s="289" t="s">
        <v>1</v>
      </c>
      <c r="N562" s="290" t="s">
        <v>41</v>
      </c>
      <c r="O562" s="92"/>
      <c r="P562" s="228">
        <f>O562*H562</f>
        <v>0</v>
      </c>
      <c r="Q562" s="228">
        <v>0.00064999999999999997</v>
      </c>
      <c r="R562" s="228">
        <f>Q562*H562</f>
        <v>0.0045500000000000002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192</v>
      </c>
      <c r="AT562" s="230" t="s">
        <v>318</v>
      </c>
      <c r="AU562" s="230" t="s">
        <v>86</v>
      </c>
      <c r="AY562" s="18" t="s">
        <v>122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84</v>
      </c>
      <c r="BK562" s="231">
        <f>ROUND(I562*H562,2)</f>
        <v>0</v>
      </c>
      <c r="BL562" s="18" t="s">
        <v>129</v>
      </c>
      <c r="BM562" s="230" t="s">
        <v>673</v>
      </c>
    </row>
    <row r="563" s="2" customFormat="1" ht="24.15" customHeight="1">
      <c r="A563" s="39"/>
      <c r="B563" s="40"/>
      <c r="C563" s="219" t="s">
        <v>674</v>
      </c>
      <c r="D563" s="219" t="s">
        <v>124</v>
      </c>
      <c r="E563" s="220" t="s">
        <v>675</v>
      </c>
      <c r="F563" s="221" t="s">
        <v>676</v>
      </c>
      <c r="G563" s="222" t="s">
        <v>454</v>
      </c>
      <c r="H563" s="223">
        <v>2</v>
      </c>
      <c r="I563" s="224"/>
      <c r="J563" s="225">
        <f>ROUND(I563*H563,2)</f>
        <v>0</v>
      </c>
      <c r="K563" s="221" t="s">
        <v>128</v>
      </c>
      <c r="L563" s="45"/>
      <c r="M563" s="226" t="s">
        <v>1</v>
      </c>
      <c r="N563" s="227" t="s">
        <v>41</v>
      </c>
      <c r="O563" s="92"/>
      <c r="P563" s="228">
        <f>O563*H563</f>
        <v>0</v>
      </c>
      <c r="Q563" s="228">
        <v>0.050000000000000003</v>
      </c>
      <c r="R563" s="228">
        <f>Q563*H563</f>
        <v>0.10000000000000001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129</v>
      </c>
      <c r="AT563" s="230" t="s">
        <v>124</v>
      </c>
      <c r="AU563" s="230" t="s">
        <v>86</v>
      </c>
      <c r="AY563" s="18" t="s">
        <v>122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84</v>
      </c>
      <c r="BK563" s="231">
        <f>ROUND(I563*H563,2)</f>
        <v>0</v>
      </c>
      <c r="BL563" s="18" t="s">
        <v>129</v>
      </c>
      <c r="BM563" s="230" t="s">
        <v>677</v>
      </c>
    </row>
    <row r="564" s="14" customFormat="1">
      <c r="A564" s="14"/>
      <c r="B564" s="243"/>
      <c r="C564" s="244"/>
      <c r="D564" s="234" t="s">
        <v>131</v>
      </c>
      <c r="E564" s="245" t="s">
        <v>1</v>
      </c>
      <c r="F564" s="246" t="s">
        <v>86</v>
      </c>
      <c r="G564" s="244"/>
      <c r="H564" s="247">
        <v>2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131</v>
      </c>
      <c r="AU564" s="253" t="s">
        <v>86</v>
      </c>
      <c r="AV564" s="14" t="s">
        <v>86</v>
      </c>
      <c r="AW564" s="14" t="s">
        <v>32</v>
      </c>
      <c r="AX564" s="14" t="s">
        <v>84</v>
      </c>
      <c r="AY564" s="253" t="s">
        <v>122</v>
      </c>
    </row>
    <row r="565" s="2" customFormat="1" ht="16.5" customHeight="1">
      <c r="A565" s="39"/>
      <c r="B565" s="40"/>
      <c r="C565" s="281" t="s">
        <v>678</v>
      </c>
      <c r="D565" s="281" t="s">
        <v>318</v>
      </c>
      <c r="E565" s="282" t="s">
        <v>679</v>
      </c>
      <c r="F565" s="283" t="s">
        <v>680</v>
      </c>
      <c r="G565" s="284" t="s">
        <v>454</v>
      </c>
      <c r="H565" s="285">
        <v>2</v>
      </c>
      <c r="I565" s="286"/>
      <c r="J565" s="287">
        <f>ROUND(I565*H565,2)</f>
        <v>0</v>
      </c>
      <c r="K565" s="283" t="s">
        <v>1</v>
      </c>
      <c r="L565" s="288"/>
      <c r="M565" s="289" t="s">
        <v>1</v>
      </c>
      <c r="N565" s="290" t="s">
        <v>41</v>
      </c>
      <c r="O565" s="92"/>
      <c r="P565" s="228">
        <f>O565*H565</f>
        <v>0</v>
      </c>
      <c r="Q565" s="228">
        <v>0.029499999999999998</v>
      </c>
      <c r="R565" s="228">
        <f>Q565*H565</f>
        <v>0.058999999999999997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192</v>
      </c>
      <c r="AT565" s="230" t="s">
        <v>318</v>
      </c>
      <c r="AU565" s="230" t="s">
        <v>86</v>
      </c>
      <c r="AY565" s="18" t="s">
        <v>122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84</v>
      </c>
      <c r="BK565" s="231">
        <f>ROUND(I565*H565,2)</f>
        <v>0</v>
      </c>
      <c r="BL565" s="18" t="s">
        <v>129</v>
      </c>
      <c r="BM565" s="230" t="s">
        <v>681</v>
      </c>
    </row>
    <row r="566" s="2" customFormat="1" ht="16.5" customHeight="1">
      <c r="A566" s="39"/>
      <c r="B566" s="40"/>
      <c r="C566" s="281" t="s">
        <v>682</v>
      </c>
      <c r="D566" s="281" t="s">
        <v>318</v>
      </c>
      <c r="E566" s="282" t="s">
        <v>683</v>
      </c>
      <c r="F566" s="283" t="s">
        <v>684</v>
      </c>
      <c r="G566" s="284" t="s">
        <v>454</v>
      </c>
      <c r="H566" s="285">
        <v>2</v>
      </c>
      <c r="I566" s="286"/>
      <c r="J566" s="287">
        <f>ROUND(I566*H566,2)</f>
        <v>0</v>
      </c>
      <c r="K566" s="283" t="s">
        <v>1</v>
      </c>
      <c r="L566" s="288"/>
      <c r="M566" s="289" t="s">
        <v>1</v>
      </c>
      <c r="N566" s="290" t="s">
        <v>41</v>
      </c>
      <c r="O566" s="92"/>
      <c r="P566" s="228">
        <f>O566*H566</f>
        <v>0</v>
      </c>
      <c r="Q566" s="228">
        <v>0.0019</v>
      </c>
      <c r="R566" s="228">
        <f>Q566*H566</f>
        <v>0.0038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192</v>
      </c>
      <c r="AT566" s="230" t="s">
        <v>318</v>
      </c>
      <c r="AU566" s="230" t="s">
        <v>86</v>
      </c>
      <c r="AY566" s="18" t="s">
        <v>122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84</v>
      </c>
      <c r="BK566" s="231">
        <f>ROUND(I566*H566,2)</f>
        <v>0</v>
      </c>
      <c r="BL566" s="18" t="s">
        <v>129</v>
      </c>
      <c r="BM566" s="230" t="s">
        <v>685</v>
      </c>
    </row>
    <row r="567" s="2" customFormat="1" ht="16.5" customHeight="1">
      <c r="A567" s="39"/>
      <c r="B567" s="40"/>
      <c r="C567" s="219" t="s">
        <v>686</v>
      </c>
      <c r="D567" s="219" t="s">
        <v>124</v>
      </c>
      <c r="E567" s="220" t="s">
        <v>687</v>
      </c>
      <c r="F567" s="221" t="s">
        <v>688</v>
      </c>
      <c r="G567" s="222" t="s">
        <v>195</v>
      </c>
      <c r="H567" s="223">
        <v>368.44999999999999</v>
      </c>
      <c r="I567" s="224"/>
      <c r="J567" s="225">
        <f>ROUND(I567*H567,2)</f>
        <v>0</v>
      </c>
      <c r="K567" s="221" t="s">
        <v>128</v>
      </c>
      <c r="L567" s="45"/>
      <c r="M567" s="226" t="s">
        <v>1</v>
      </c>
      <c r="N567" s="227" t="s">
        <v>41</v>
      </c>
      <c r="O567" s="92"/>
      <c r="P567" s="228">
        <f>O567*H567</f>
        <v>0</v>
      </c>
      <c r="Q567" s="228">
        <v>0.00019000000000000001</v>
      </c>
      <c r="R567" s="228">
        <f>Q567*H567</f>
        <v>0.070005499999999998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129</v>
      </c>
      <c r="AT567" s="230" t="s">
        <v>124</v>
      </c>
      <c r="AU567" s="230" t="s">
        <v>86</v>
      </c>
      <c r="AY567" s="18" t="s">
        <v>122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84</v>
      </c>
      <c r="BK567" s="231">
        <f>ROUND(I567*H567,2)</f>
        <v>0</v>
      </c>
      <c r="BL567" s="18" t="s">
        <v>129</v>
      </c>
      <c r="BM567" s="230" t="s">
        <v>689</v>
      </c>
    </row>
    <row r="568" s="14" customFormat="1">
      <c r="A568" s="14"/>
      <c r="B568" s="243"/>
      <c r="C568" s="244"/>
      <c r="D568" s="234" t="s">
        <v>131</v>
      </c>
      <c r="E568" s="245" t="s">
        <v>1</v>
      </c>
      <c r="F568" s="246" t="s">
        <v>690</v>
      </c>
      <c r="G568" s="244"/>
      <c r="H568" s="247">
        <v>368.44999999999999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131</v>
      </c>
      <c r="AU568" s="253" t="s">
        <v>86</v>
      </c>
      <c r="AV568" s="14" t="s">
        <v>86</v>
      </c>
      <c r="AW568" s="14" t="s">
        <v>32</v>
      </c>
      <c r="AX568" s="14" t="s">
        <v>84</v>
      </c>
      <c r="AY568" s="253" t="s">
        <v>122</v>
      </c>
    </row>
    <row r="569" s="2" customFormat="1" ht="24.15" customHeight="1">
      <c r="A569" s="39"/>
      <c r="B569" s="40"/>
      <c r="C569" s="219" t="s">
        <v>691</v>
      </c>
      <c r="D569" s="219" t="s">
        <v>124</v>
      </c>
      <c r="E569" s="220" t="s">
        <v>692</v>
      </c>
      <c r="F569" s="221" t="s">
        <v>693</v>
      </c>
      <c r="G569" s="222" t="s">
        <v>195</v>
      </c>
      <c r="H569" s="223">
        <v>368.44999999999999</v>
      </c>
      <c r="I569" s="224"/>
      <c r="J569" s="225">
        <f>ROUND(I569*H569,2)</f>
        <v>0</v>
      </c>
      <c r="K569" s="221" t="s">
        <v>128</v>
      </c>
      <c r="L569" s="45"/>
      <c r="M569" s="226" t="s">
        <v>1</v>
      </c>
      <c r="N569" s="227" t="s">
        <v>41</v>
      </c>
      <c r="O569" s="92"/>
      <c r="P569" s="228">
        <f>O569*H569</f>
        <v>0</v>
      </c>
      <c r="Q569" s="228">
        <v>9.0000000000000006E-05</v>
      </c>
      <c r="R569" s="228">
        <f>Q569*H569</f>
        <v>0.033160500000000002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129</v>
      </c>
      <c r="AT569" s="230" t="s">
        <v>124</v>
      </c>
      <c r="AU569" s="230" t="s">
        <v>86</v>
      </c>
      <c r="AY569" s="18" t="s">
        <v>122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84</v>
      </c>
      <c r="BK569" s="231">
        <f>ROUND(I569*H569,2)</f>
        <v>0</v>
      </c>
      <c r="BL569" s="18" t="s">
        <v>129</v>
      </c>
      <c r="BM569" s="230" t="s">
        <v>694</v>
      </c>
    </row>
    <row r="570" s="14" customFormat="1">
      <c r="A570" s="14"/>
      <c r="B570" s="243"/>
      <c r="C570" s="244"/>
      <c r="D570" s="234" t="s">
        <v>131</v>
      </c>
      <c r="E570" s="245" t="s">
        <v>1</v>
      </c>
      <c r="F570" s="246" t="s">
        <v>690</v>
      </c>
      <c r="G570" s="244"/>
      <c r="H570" s="247">
        <v>368.44999999999999</v>
      </c>
      <c r="I570" s="248"/>
      <c r="J570" s="244"/>
      <c r="K570" s="244"/>
      <c r="L570" s="249"/>
      <c r="M570" s="250"/>
      <c r="N570" s="251"/>
      <c r="O570" s="251"/>
      <c r="P570" s="251"/>
      <c r="Q570" s="251"/>
      <c r="R570" s="251"/>
      <c r="S570" s="251"/>
      <c r="T570" s="25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3" t="s">
        <v>131</v>
      </c>
      <c r="AU570" s="253" t="s">
        <v>86</v>
      </c>
      <c r="AV570" s="14" t="s">
        <v>86</v>
      </c>
      <c r="AW570" s="14" t="s">
        <v>32</v>
      </c>
      <c r="AX570" s="14" t="s">
        <v>84</v>
      </c>
      <c r="AY570" s="253" t="s">
        <v>122</v>
      </c>
    </row>
    <row r="571" s="2" customFormat="1" ht="37.8" customHeight="1">
      <c r="A571" s="39"/>
      <c r="B571" s="40"/>
      <c r="C571" s="219" t="s">
        <v>695</v>
      </c>
      <c r="D571" s="219" t="s">
        <v>124</v>
      </c>
      <c r="E571" s="220" t="s">
        <v>696</v>
      </c>
      <c r="F571" s="221" t="s">
        <v>697</v>
      </c>
      <c r="G571" s="222" t="s">
        <v>454</v>
      </c>
      <c r="H571" s="223">
        <v>12</v>
      </c>
      <c r="I571" s="224"/>
      <c r="J571" s="225">
        <f>ROUND(I571*H571,2)</f>
        <v>0</v>
      </c>
      <c r="K571" s="221" t="s">
        <v>128</v>
      </c>
      <c r="L571" s="45"/>
      <c r="M571" s="226" t="s">
        <v>1</v>
      </c>
      <c r="N571" s="227" t="s">
        <v>41</v>
      </c>
      <c r="O571" s="92"/>
      <c r="P571" s="228">
        <f>O571*H571</f>
        <v>0</v>
      </c>
      <c r="Q571" s="228">
        <v>5.0000000000000002E-05</v>
      </c>
      <c r="R571" s="228">
        <f>Q571*H571</f>
        <v>0.00060000000000000006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129</v>
      </c>
      <c r="AT571" s="230" t="s">
        <v>124</v>
      </c>
      <c r="AU571" s="230" t="s">
        <v>86</v>
      </c>
      <c r="AY571" s="18" t="s">
        <v>122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84</v>
      </c>
      <c r="BK571" s="231">
        <f>ROUND(I571*H571,2)</f>
        <v>0</v>
      </c>
      <c r="BL571" s="18" t="s">
        <v>129</v>
      </c>
      <c r="BM571" s="230" t="s">
        <v>698</v>
      </c>
    </row>
    <row r="572" s="2" customFormat="1" ht="24.15" customHeight="1">
      <c r="A572" s="39"/>
      <c r="B572" s="40"/>
      <c r="C572" s="219" t="s">
        <v>699</v>
      </c>
      <c r="D572" s="219" t="s">
        <v>124</v>
      </c>
      <c r="E572" s="220" t="s">
        <v>700</v>
      </c>
      <c r="F572" s="221" t="s">
        <v>701</v>
      </c>
      <c r="G572" s="222" t="s">
        <v>454</v>
      </c>
      <c r="H572" s="223">
        <v>20</v>
      </c>
      <c r="I572" s="224"/>
      <c r="J572" s="225">
        <f>ROUND(I572*H572,2)</f>
        <v>0</v>
      </c>
      <c r="K572" s="221" t="s">
        <v>1</v>
      </c>
      <c r="L572" s="45"/>
      <c r="M572" s="226" t="s">
        <v>1</v>
      </c>
      <c r="N572" s="227" t="s">
        <v>41</v>
      </c>
      <c r="O572" s="92"/>
      <c r="P572" s="228">
        <f>O572*H572</f>
        <v>0</v>
      </c>
      <c r="Q572" s="228">
        <v>0.00014999999999999999</v>
      </c>
      <c r="R572" s="228">
        <f>Q572*H572</f>
        <v>0.0029999999999999996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129</v>
      </c>
      <c r="AT572" s="230" t="s">
        <v>124</v>
      </c>
      <c r="AU572" s="230" t="s">
        <v>86</v>
      </c>
      <c r="AY572" s="18" t="s">
        <v>122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84</v>
      </c>
      <c r="BK572" s="231">
        <f>ROUND(I572*H572,2)</f>
        <v>0</v>
      </c>
      <c r="BL572" s="18" t="s">
        <v>129</v>
      </c>
      <c r="BM572" s="230" t="s">
        <v>702</v>
      </c>
    </row>
    <row r="573" s="13" customFormat="1">
      <c r="A573" s="13"/>
      <c r="B573" s="232"/>
      <c r="C573" s="233"/>
      <c r="D573" s="234" t="s">
        <v>131</v>
      </c>
      <c r="E573" s="235" t="s">
        <v>1</v>
      </c>
      <c r="F573" s="236" t="s">
        <v>703</v>
      </c>
      <c r="G573" s="233"/>
      <c r="H573" s="235" t="s">
        <v>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131</v>
      </c>
      <c r="AU573" s="242" t="s">
        <v>86</v>
      </c>
      <c r="AV573" s="13" t="s">
        <v>84</v>
      </c>
      <c r="AW573" s="13" t="s">
        <v>32</v>
      </c>
      <c r="AX573" s="13" t="s">
        <v>76</v>
      </c>
      <c r="AY573" s="242" t="s">
        <v>122</v>
      </c>
    </row>
    <row r="574" s="14" customFormat="1">
      <c r="A574" s="14"/>
      <c r="B574" s="243"/>
      <c r="C574" s="244"/>
      <c r="D574" s="234" t="s">
        <v>131</v>
      </c>
      <c r="E574" s="245" t="s">
        <v>1</v>
      </c>
      <c r="F574" s="246" t="s">
        <v>286</v>
      </c>
      <c r="G574" s="244"/>
      <c r="H574" s="247">
        <v>20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131</v>
      </c>
      <c r="AU574" s="253" t="s">
        <v>86</v>
      </c>
      <c r="AV574" s="14" t="s">
        <v>86</v>
      </c>
      <c r="AW574" s="14" t="s">
        <v>32</v>
      </c>
      <c r="AX574" s="14" t="s">
        <v>84</v>
      </c>
      <c r="AY574" s="253" t="s">
        <v>122</v>
      </c>
    </row>
    <row r="575" s="12" customFormat="1" ht="22.8" customHeight="1">
      <c r="A575" s="12"/>
      <c r="B575" s="203"/>
      <c r="C575" s="204"/>
      <c r="D575" s="205" t="s">
        <v>75</v>
      </c>
      <c r="E575" s="217" t="s">
        <v>199</v>
      </c>
      <c r="F575" s="217" t="s">
        <v>704</v>
      </c>
      <c r="G575" s="204"/>
      <c r="H575" s="204"/>
      <c r="I575" s="207"/>
      <c r="J575" s="218">
        <f>BK575</f>
        <v>0</v>
      </c>
      <c r="K575" s="204"/>
      <c r="L575" s="209"/>
      <c r="M575" s="210"/>
      <c r="N575" s="211"/>
      <c r="O575" s="211"/>
      <c r="P575" s="212">
        <f>SUM(P576:P601)</f>
        <v>0</v>
      </c>
      <c r="Q575" s="211"/>
      <c r="R575" s="212">
        <f>SUM(R576:R601)</f>
        <v>0.055621999999999998</v>
      </c>
      <c r="S575" s="211"/>
      <c r="T575" s="213">
        <f>SUM(T576:T601)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4" t="s">
        <v>84</v>
      </c>
      <c r="AT575" s="215" t="s">
        <v>75</v>
      </c>
      <c r="AU575" s="215" t="s">
        <v>84</v>
      </c>
      <c r="AY575" s="214" t="s">
        <v>122</v>
      </c>
      <c r="BK575" s="216">
        <f>SUM(BK576:BK601)</f>
        <v>0</v>
      </c>
    </row>
    <row r="576" s="2" customFormat="1" ht="37.8" customHeight="1">
      <c r="A576" s="39"/>
      <c r="B576" s="40"/>
      <c r="C576" s="219" t="s">
        <v>705</v>
      </c>
      <c r="D576" s="219" t="s">
        <v>124</v>
      </c>
      <c r="E576" s="220" t="s">
        <v>706</v>
      </c>
      <c r="F576" s="221" t="s">
        <v>707</v>
      </c>
      <c r="G576" s="222" t="s">
        <v>195</v>
      </c>
      <c r="H576" s="223">
        <v>158.91999999999999</v>
      </c>
      <c r="I576" s="224"/>
      <c r="J576" s="225">
        <f>ROUND(I576*H576,2)</f>
        <v>0</v>
      </c>
      <c r="K576" s="221" t="s">
        <v>128</v>
      </c>
      <c r="L576" s="45"/>
      <c r="M576" s="226" t="s">
        <v>1</v>
      </c>
      <c r="N576" s="227" t="s">
        <v>41</v>
      </c>
      <c r="O576" s="92"/>
      <c r="P576" s="228">
        <f>O576*H576</f>
        <v>0</v>
      </c>
      <c r="Q576" s="228">
        <v>1.0000000000000001E-05</v>
      </c>
      <c r="R576" s="228">
        <f>Q576*H576</f>
        <v>0.0015892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129</v>
      </c>
      <c r="AT576" s="230" t="s">
        <v>124</v>
      </c>
      <c r="AU576" s="230" t="s">
        <v>86</v>
      </c>
      <c r="AY576" s="18" t="s">
        <v>122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84</v>
      </c>
      <c r="BK576" s="231">
        <f>ROUND(I576*H576,2)</f>
        <v>0</v>
      </c>
      <c r="BL576" s="18" t="s">
        <v>129</v>
      </c>
      <c r="BM576" s="230" t="s">
        <v>708</v>
      </c>
    </row>
    <row r="577" s="14" customFormat="1">
      <c r="A577" s="14"/>
      <c r="B577" s="243"/>
      <c r="C577" s="244"/>
      <c r="D577" s="234" t="s">
        <v>131</v>
      </c>
      <c r="E577" s="245" t="s">
        <v>1</v>
      </c>
      <c r="F577" s="246" t="s">
        <v>709</v>
      </c>
      <c r="G577" s="244"/>
      <c r="H577" s="247">
        <v>76.439999999999998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131</v>
      </c>
      <c r="AU577" s="253" t="s">
        <v>86</v>
      </c>
      <c r="AV577" s="14" t="s">
        <v>86</v>
      </c>
      <c r="AW577" s="14" t="s">
        <v>32</v>
      </c>
      <c r="AX577" s="14" t="s">
        <v>76</v>
      </c>
      <c r="AY577" s="253" t="s">
        <v>122</v>
      </c>
    </row>
    <row r="578" s="14" customFormat="1">
      <c r="A578" s="14"/>
      <c r="B578" s="243"/>
      <c r="C578" s="244"/>
      <c r="D578" s="234" t="s">
        <v>131</v>
      </c>
      <c r="E578" s="245" t="s">
        <v>1</v>
      </c>
      <c r="F578" s="246" t="s">
        <v>710</v>
      </c>
      <c r="G578" s="244"/>
      <c r="H578" s="247">
        <v>72.900000000000006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131</v>
      </c>
      <c r="AU578" s="253" t="s">
        <v>86</v>
      </c>
      <c r="AV578" s="14" t="s">
        <v>86</v>
      </c>
      <c r="AW578" s="14" t="s">
        <v>32</v>
      </c>
      <c r="AX578" s="14" t="s">
        <v>76</v>
      </c>
      <c r="AY578" s="253" t="s">
        <v>122</v>
      </c>
    </row>
    <row r="579" s="14" customFormat="1">
      <c r="A579" s="14"/>
      <c r="B579" s="243"/>
      <c r="C579" s="244"/>
      <c r="D579" s="234" t="s">
        <v>131</v>
      </c>
      <c r="E579" s="245" t="s">
        <v>1</v>
      </c>
      <c r="F579" s="246" t="s">
        <v>711</v>
      </c>
      <c r="G579" s="244"/>
      <c r="H579" s="247">
        <v>1.78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131</v>
      </c>
      <c r="AU579" s="253" t="s">
        <v>86</v>
      </c>
      <c r="AV579" s="14" t="s">
        <v>86</v>
      </c>
      <c r="AW579" s="14" t="s">
        <v>32</v>
      </c>
      <c r="AX579" s="14" t="s">
        <v>76</v>
      </c>
      <c r="AY579" s="253" t="s">
        <v>122</v>
      </c>
    </row>
    <row r="580" s="14" customFormat="1">
      <c r="A580" s="14"/>
      <c r="B580" s="243"/>
      <c r="C580" s="244"/>
      <c r="D580" s="234" t="s">
        <v>131</v>
      </c>
      <c r="E580" s="245" t="s">
        <v>1</v>
      </c>
      <c r="F580" s="246" t="s">
        <v>712</v>
      </c>
      <c r="G580" s="244"/>
      <c r="H580" s="247">
        <v>7.7999999999999998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131</v>
      </c>
      <c r="AU580" s="253" t="s">
        <v>86</v>
      </c>
      <c r="AV580" s="14" t="s">
        <v>86</v>
      </c>
      <c r="AW580" s="14" t="s">
        <v>32</v>
      </c>
      <c r="AX580" s="14" t="s">
        <v>76</v>
      </c>
      <c r="AY580" s="253" t="s">
        <v>122</v>
      </c>
    </row>
    <row r="581" s="15" customFormat="1">
      <c r="A581" s="15"/>
      <c r="B581" s="254"/>
      <c r="C581" s="255"/>
      <c r="D581" s="234" t="s">
        <v>131</v>
      </c>
      <c r="E581" s="256" t="s">
        <v>1</v>
      </c>
      <c r="F581" s="257" t="s">
        <v>138</v>
      </c>
      <c r="G581" s="255"/>
      <c r="H581" s="258">
        <v>158.91999999999999</v>
      </c>
      <c r="I581" s="259"/>
      <c r="J581" s="255"/>
      <c r="K581" s="255"/>
      <c r="L581" s="260"/>
      <c r="M581" s="261"/>
      <c r="N581" s="262"/>
      <c r="O581" s="262"/>
      <c r="P581" s="262"/>
      <c r="Q581" s="262"/>
      <c r="R581" s="262"/>
      <c r="S581" s="262"/>
      <c r="T581" s="263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4" t="s">
        <v>131</v>
      </c>
      <c r="AU581" s="264" t="s">
        <v>86</v>
      </c>
      <c r="AV581" s="15" t="s">
        <v>129</v>
      </c>
      <c r="AW581" s="15" t="s">
        <v>32</v>
      </c>
      <c r="AX581" s="15" t="s">
        <v>84</v>
      </c>
      <c r="AY581" s="264" t="s">
        <v>122</v>
      </c>
    </row>
    <row r="582" s="2" customFormat="1" ht="55.5" customHeight="1">
      <c r="A582" s="39"/>
      <c r="B582" s="40"/>
      <c r="C582" s="219" t="s">
        <v>713</v>
      </c>
      <c r="D582" s="219" t="s">
        <v>124</v>
      </c>
      <c r="E582" s="220" t="s">
        <v>714</v>
      </c>
      <c r="F582" s="221" t="s">
        <v>715</v>
      </c>
      <c r="G582" s="222" t="s">
        <v>195</v>
      </c>
      <c r="H582" s="223">
        <v>158.91999999999999</v>
      </c>
      <c r="I582" s="224"/>
      <c r="J582" s="225">
        <f>ROUND(I582*H582,2)</f>
        <v>0</v>
      </c>
      <c r="K582" s="221" t="s">
        <v>128</v>
      </c>
      <c r="L582" s="45"/>
      <c r="M582" s="226" t="s">
        <v>1</v>
      </c>
      <c r="N582" s="227" t="s">
        <v>41</v>
      </c>
      <c r="O582" s="92"/>
      <c r="P582" s="228">
        <f>O582*H582</f>
        <v>0</v>
      </c>
      <c r="Q582" s="228">
        <v>0.00034000000000000002</v>
      </c>
      <c r="R582" s="228">
        <f>Q582*H582</f>
        <v>0.054032799999999999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129</v>
      </c>
      <c r="AT582" s="230" t="s">
        <v>124</v>
      </c>
      <c r="AU582" s="230" t="s">
        <v>86</v>
      </c>
      <c r="AY582" s="18" t="s">
        <v>122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84</v>
      </c>
      <c r="BK582" s="231">
        <f>ROUND(I582*H582,2)</f>
        <v>0</v>
      </c>
      <c r="BL582" s="18" t="s">
        <v>129</v>
      </c>
      <c r="BM582" s="230" t="s">
        <v>716</v>
      </c>
    </row>
    <row r="583" s="14" customFormat="1">
      <c r="A583" s="14"/>
      <c r="B583" s="243"/>
      <c r="C583" s="244"/>
      <c r="D583" s="234" t="s">
        <v>131</v>
      </c>
      <c r="E583" s="245" t="s">
        <v>1</v>
      </c>
      <c r="F583" s="246" t="s">
        <v>709</v>
      </c>
      <c r="G583" s="244"/>
      <c r="H583" s="247">
        <v>76.439999999999998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131</v>
      </c>
      <c r="AU583" s="253" t="s">
        <v>86</v>
      </c>
      <c r="AV583" s="14" t="s">
        <v>86</v>
      </c>
      <c r="AW583" s="14" t="s">
        <v>32</v>
      </c>
      <c r="AX583" s="14" t="s">
        <v>76</v>
      </c>
      <c r="AY583" s="253" t="s">
        <v>122</v>
      </c>
    </row>
    <row r="584" s="14" customFormat="1">
      <c r="A584" s="14"/>
      <c r="B584" s="243"/>
      <c r="C584" s="244"/>
      <c r="D584" s="234" t="s">
        <v>131</v>
      </c>
      <c r="E584" s="245" t="s">
        <v>1</v>
      </c>
      <c r="F584" s="246" t="s">
        <v>710</v>
      </c>
      <c r="G584" s="244"/>
      <c r="H584" s="247">
        <v>72.900000000000006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131</v>
      </c>
      <c r="AU584" s="253" t="s">
        <v>86</v>
      </c>
      <c r="AV584" s="14" t="s">
        <v>86</v>
      </c>
      <c r="AW584" s="14" t="s">
        <v>32</v>
      </c>
      <c r="AX584" s="14" t="s">
        <v>76</v>
      </c>
      <c r="AY584" s="253" t="s">
        <v>122</v>
      </c>
    </row>
    <row r="585" s="14" customFormat="1">
      <c r="A585" s="14"/>
      <c r="B585" s="243"/>
      <c r="C585" s="244"/>
      <c r="D585" s="234" t="s">
        <v>131</v>
      </c>
      <c r="E585" s="245" t="s">
        <v>1</v>
      </c>
      <c r="F585" s="246" t="s">
        <v>711</v>
      </c>
      <c r="G585" s="244"/>
      <c r="H585" s="247">
        <v>1.78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3" t="s">
        <v>131</v>
      </c>
      <c r="AU585" s="253" t="s">
        <v>86</v>
      </c>
      <c r="AV585" s="14" t="s">
        <v>86</v>
      </c>
      <c r="AW585" s="14" t="s">
        <v>32</v>
      </c>
      <c r="AX585" s="14" t="s">
        <v>76</v>
      </c>
      <c r="AY585" s="253" t="s">
        <v>122</v>
      </c>
    </row>
    <row r="586" s="14" customFormat="1">
      <c r="A586" s="14"/>
      <c r="B586" s="243"/>
      <c r="C586" s="244"/>
      <c r="D586" s="234" t="s">
        <v>131</v>
      </c>
      <c r="E586" s="245" t="s">
        <v>1</v>
      </c>
      <c r="F586" s="246" t="s">
        <v>712</v>
      </c>
      <c r="G586" s="244"/>
      <c r="H586" s="247">
        <v>7.7999999999999998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131</v>
      </c>
      <c r="AU586" s="253" t="s">
        <v>86</v>
      </c>
      <c r="AV586" s="14" t="s">
        <v>86</v>
      </c>
      <c r="AW586" s="14" t="s">
        <v>32</v>
      </c>
      <c r="AX586" s="14" t="s">
        <v>76</v>
      </c>
      <c r="AY586" s="253" t="s">
        <v>122</v>
      </c>
    </row>
    <row r="587" s="15" customFormat="1">
      <c r="A587" s="15"/>
      <c r="B587" s="254"/>
      <c r="C587" s="255"/>
      <c r="D587" s="234" t="s">
        <v>131</v>
      </c>
      <c r="E587" s="256" t="s">
        <v>1</v>
      </c>
      <c r="F587" s="257" t="s">
        <v>138</v>
      </c>
      <c r="G587" s="255"/>
      <c r="H587" s="258">
        <v>158.91999999999999</v>
      </c>
      <c r="I587" s="259"/>
      <c r="J587" s="255"/>
      <c r="K587" s="255"/>
      <c r="L587" s="260"/>
      <c r="M587" s="261"/>
      <c r="N587" s="262"/>
      <c r="O587" s="262"/>
      <c r="P587" s="262"/>
      <c r="Q587" s="262"/>
      <c r="R587" s="262"/>
      <c r="S587" s="262"/>
      <c r="T587" s="26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4" t="s">
        <v>131</v>
      </c>
      <c r="AU587" s="264" t="s">
        <v>86</v>
      </c>
      <c r="AV587" s="15" t="s">
        <v>129</v>
      </c>
      <c r="AW587" s="15" t="s">
        <v>32</v>
      </c>
      <c r="AX587" s="15" t="s">
        <v>84</v>
      </c>
      <c r="AY587" s="264" t="s">
        <v>122</v>
      </c>
    </row>
    <row r="588" s="2" customFormat="1" ht="37.8" customHeight="1">
      <c r="A588" s="39"/>
      <c r="B588" s="40"/>
      <c r="C588" s="219" t="s">
        <v>717</v>
      </c>
      <c r="D588" s="219" t="s">
        <v>124</v>
      </c>
      <c r="E588" s="220" t="s">
        <v>718</v>
      </c>
      <c r="F588" s="221" t="s">
        <v>719</v>
      </c>
      <c r="G588" s="222" t="s">
        <v>195</v>
      </c>
      <c r="H588" s="223">
        <v>158.91999999999999</v>
      </c>
      <c r="I588" s="224"/>
      <c r="J588" s="225">
        <f>ROUND(I588*H588,2)</f>
        <v>0</v>
      </c>
      <c r="K588" s="221" t="s">
        <v>128</v>
      </c>
      <c r="L588" s="45"/>
      <c r="M588" s="226" t="s">
        <v>1</v>
      </c>
      <c r="N588" s="227" t="s">
        <v>41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129</v>
      </c>
      <c r="AT588" s="230" t="s">
        <v>124</v>
      </c>
      <c r="AU588" s="230" t="s">
        <v>86</v>
      </c>
      <c r="AY588" s="18" t="s">
        <v>122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84</v>
      </c>
      <c r="BK588" s="231">
        <f>ROUND(I588*H588,2)</f>
        <v>0</v>
      </c>
      <c r="BL588" s="18" t="s">
        <v>129</v>
      </c>
      <c r="BM588" s="230" t="s">
        <v>720</v>
      </c>
    </row>
    <row r="589" s="14" customFormat="1">
      <c r="A589" s="14"/>
      <c r="B589" s="243"/>
      <c r="C589" s="244"/>
      <c r="D589" s="234" t="s">
        <v>131</v>
      </c>
      <c r="E589" s="245" t="s">
        <v>1</v>
      </c>
      <c r="F589" s="246" t="s">
        <v>709</v>
      </c>
      <c r="G589" s="244"/>
      <c r="H589" s="247">
        <v>76.439999999999998</v>
      </c>
      <c r="I589" s="248"/>
      <c r="J589" s="244"/>
      <c r="K589" s="244"/>
      <c r="L589" s="249"/>
      <c r="M589" s="250"/>
      <c r="N589" s="251"/>
      <c r="O589" s="251"/>
      <c r="P589" s="251"/>
      <c r="Q589" s="251"/>
      <c r="R589" s="251"/>
      <c r="S589" s="251"/>
      <c r="T589" s="25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3" t="s">
        <v>131</v>
      </c>
      <c r="AU589" s="253" t="s">
        <v>86</v>
      </c>
      <c r="AV589" s="14" t="s">
        <v>86</v>
      </c>
      <c r="AW589" s="14" t="s">
        <v>32</v>
      </c>
      <c r="AX589" s="14" t="s">
        <v>76</v>
      </c>
      <c r="AY589" s="253" t="s">
        <v>122</v>
      </c>
    </row>
    <row r="590" s="14" customFormat="1">
      <c r="A590" s="14"/>
      <c r="B590" s="243"/>
      <c r="C590" s="244"/>
      <c r="D590" s="234" t="s">
        <v>131</v>
      </c>
      <c r="E590" s="245" t="s">
        <v>1</v>
      </c>
      <c r="F590" s="246" t="s">
        <v>710</v>
      </c>
      <c r="G590" s="244"/>
      <c r="H590" s="247">
        <v>72.900000000000006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131</v>
      </c>
      <c r="AU590" s="253" t="s">
        <v>86</v>
      </c>
      <c r="AV590" s="14" t="s">
        <v>86</v>
      </c>
      <c r="AW590" s="14" t="s">
        <v>32</v>
      </c>
      <c r="AX590" s="14" t="s">
        <v>76</v>
      </c>
      <c r="AY590" s="253" t="s">
        <v>122</v>
      </c>
    </row>
    <row r="591" s="14" customFormat="1">
      <c r="A591" s="14"/>
      <c r="B591" s="243"/>
      <c r="C591" s="244"/>
      <c r="D591" s="234" t="s">
        <v>131</v>
      </c>
      <c r="E591" s="245" t="s">
        <v>1</v>
      </c>
      <c r="F591" s="246" t="s">
        <v>711</v>
      </c>
      <c r="G591" s="244"/>
      <c r="H591" s="247">
        <v>1.78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131</v>
      </c>
      <c r="AU591" s="253" t="s">
        <v>86</v>
      </c>
      <c r="AV591" s="14" t="s">
        <v>86</v>
      </c>
      <c r="AW591" s="14" t="s">
        <v>32</v>
      </c>
      <c r="AX591" s="14" t="s">
        <v>76</v>
      </c>
      <c r="AY591" s="253" t="s">
        <v>122</v>
      </c>
    </row>
    <row r="592" s="14" customFormat="1">
      <c r="A592" s="14"/>
      <c r="B592" s="243"/>
      <c r="C592" s="244"/>
      <c r="D592" s="234" t="s">
        <v>131</v>
      </c>
      <c r="E592" s="245" t="s">
        <v>1</v>
      </c>
      <c r="F592" s="246" t="s">
        <v>712</v>
      </c>
      <c r="G592" s="244"/>
      <c r="H592" s="247">
        <v>7.7999999999999998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131</v>
      </c>
      <c r="AU592" s="253" t="s">
        <v>86</v>
      </c>
      <c r="AV592" s="14" t="s">
        <v>86</v>
      </c>
      <c r="AW592" s="14" t="s">
        <v>32</v>
      </c>
      <c r="AX592" s="14" t="s">
        <v>76</v>
      </c>
      <c r="AY592" s="253" t="s">
        <v>122</v>
      </c>
    </row>
    <row r="593" s="15" customFormat="1">
      <c r="A593" s="15"/>
      <c r="B593" s="254"/>
      <c r="C593" s="255"/>
      <c r="D593" s="234" t="s">
        <v>131</v>
      </c>
      <c r="E593" s="256" t="s">
        <v>1</v>
      </c>
      <c r="F593" s="257" t="s">
        <v>138</v>
      </c>
      <c r="G593" s="255"/>
      <c r="H593" s="258">
        <v>158.91999999999999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131</v>
      </c>
      <c r="AU593" s="264" t="s">
        <v>86</v>
      </c>
      <c r="AV593" s="15" t="s">
        <v>129</v>
      </c>
      <c r="AW593" s="15" t="s">
        <v>32</v>
      </c>
      <c r="AX593" s="15" t="s">
        <v>84</v>
      </c>
      <c r="AY593" s="264" t="s">
        <v>122</v>
      </c>
    </row>
    <row r="594" s="2" customFormat="1" ht="24.15" customHeight="1">
      <c r="A594" s="39"/>
      <c r="B594" s="40"/>
      <c r="C594" s="219" t="s">
        <v>721</v>
      </c>
      <c r="D594" s="219" t="s">
        <v>124</v>
      </c>
      <c r="E594" s="220" t="s">
        <v>722</v>
      </c>
      <c r="F594" s="221" t="s">
        <v>723</v>
      </c>
      <c r="G594" s="222" t="s">
        <v>195</v>
      </c>
      <c r="H594" s="223">
        <v>158.91999999999999</v>
      </c>
      <c r="I594" s="224"/>
      <c r="J594" s="225">
        <f>ROUND(I594*H594,2)</f>
        <v>0</v>
      </c>
      <c r="K594" s="221" t="s">
        <v>128</v>
      </c>
      <c r="L594" s="45"/>
      <c r="M594" s="226" t="s">
        <v>1</v>
      </c>
      <c r="N594" s="227" t="s">
        <v>41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129</v>
      </c>
      <c r="AT594" s="230" t="s">
        <v>124</v>
      </c>
      <c r="AU594" s="230" t="s">
        <v>86</v>
      </c>
      <c r="AY594" s="18" t="s">
        <v>122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84</v>
      </c>
      <c r="BK594" s="231">
        <f>ROUND(I594*H594,2)</f>
        <v>0</v>
      </c>
      <c r="BL594" s="18" t="s">
        <v>129</v>
      </c>
      <c r="BM594" s="230" t="s">
        <v>724</v>
      </c>
    </row>
    <row r="595" s="14" customFormat="1">
      <c r="A595" s="14"/>
      <c r="B595" s="243"/>
      <c r="C595" s="244"/>
      <c r="D595" s="234" t="s">
        <v>131</v>
      </c>
      <c r="E595" s="245" t="s">
        <v>1</v>
      </c>
      <c r="F595" s="246" t="s">
        <v>709</v>
      </c>
      <c r="G595" s="244"/>
      <c r="H595" s="247">
        <v>76.439999999999998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3" t="s">
        <v>131</v>
      </c>
      <c r="AU595" s="253" t="s">
        <v>86</v>
      </c>
      <c r="AV595" s="14" t="s">
        <v>86</v>
      </c>
      <c r="AW595" s="14" t="s">
        <v>32</v>
      </c>
      <c r="AX595" s="14" t="s">
        <v>76</v>
      </c>
      <c r="AY595" s="253" t="s">
        <v>122</v>
      </c>
    </row>
    <row r="596" s="14" customFormat="1">
      <c r="A596" s="14"/>
      <c r="B596" s="243"/>
      <c r="C596" s="244"/>
      <c r="D596" s="234" t="s">
        <v>131</v>
      </c>
      <c r="E596" s="245" t="s">
        <v>1</v>
      </c>
      <c r="F596" s="246" t="s">
        <v>710</v>
      </c>
      <c r="G596" s="244"/>
      <c r="H596" s="247">
        <v>72.900000000000006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131</v>
      </c>
      <c r="AU596" s="253" t="s">
        <v>86</v>
      </c>
      <c r="AV596" s="14" t="s">
        <v>86</v>
      </c>
      <c r="AW596" s="14" t="s">
        <v>32</v>
      </c>
      <c r="AX596" s="14" t="s">
        <v>76</v>
      </c>
      <c r="AY596" s="253" t="s">
        <v>122</v>
      </c>
    </row>
    <row r="597" s="14" customFormat="1">
      <c r="A597" s="14"/>
      <c r="B597" s="243"/>
      <c r="C597" s="244"/>
      <c r="D597" s="234" t="s">
        <v>131</v>
      </c>
      <c r="E597" s="245" t="s">
        <v>1</v>
      </c>
      <c r="F597" s="246" t="s">
        <v>711</v>
      </c>
      <c r="G597" s="244"/>
      <c r="H597" s="247">
        <v>1.78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131</v>
      </c>
      <c r="AU597" s="253" t="s">
        <v>86</v>
      </c>
      <c r="AV597" s="14" t="s">
        <v>86</v>
      </c>
      <c r="AW597" s="14" t="s">
        <v>32</v>
      </c>
      <c r="AX597" s="14" t="s">
        <v>76</v>
      </c>
      <c r="AY597" s="253" t="s">
        <v>122</v>
      </c>
    </row>
    <row r="598" s="14" customFormat="1">
      <c r="A598" s="14"/>
      <c r="B598" s="243"/>
      <c r="C598" s="244"/>
      <c r="D598" s="234" t="s">
        <v>131</v>
      </c>
      <c r="E598" s="245" t="s">
        <v>1</v>
      </c>
      <c r="F598" s="246" t="s">
        <v>712</v>
      </c>
      <c r="G598" s="244"/>
      <c r="H598" s="247">
        <v>7.7999999999999998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131</v>
      </c>
      <c r="AU598" s="253" t="s">
        <v>86</v>
      </c>
      <c r="AV598" s="14" t="s">
        <v>86</v>
      </c>
      <c r="AW598" s="14" t="s">
        <v>32</v>
      </c>
      <c r="AX598" s="14" t="s">
        <v>76</v>
      </c>
      <c r="AY598" s="253" t="s">
        <v>122</v>
      </c>
    </row>
    <row r="599" s="15" customFormat="1">
      <c r="A599" s="15"/>
      <c r="B599" s="254"/>
      <c r="C599" s="255"/>
      <c r="D599" s="234" t="s">
        <v>131</v>
      </c>
      <c r="E599" s="256" t="s">
        <v>1</v>
      </c>
      <c r="F599" s="257" t="s">
        <v>138</v>
      </c>
      <c r="G599" s="255"/>
      <c r="H599" s="258">
        <v>158.91999999999999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4" t="s">
        <v>131</v>
      </c>
      <c r="AU599" s="264" t="s">
        <v>86</v>
      </c>
      <c r="AV599" s="15" t="s">
        <v>129</v>
      </c>
      <c r="AW599" s="15" t="s">
        <v>32</v>
      </c>
      <c r="AX599" s="15" t="s">
        <v>84</v>
      </c>
      <c r="AY599" s="264" t="s">
        <v>122</v>
      </c>
    </row>
    <row r="600" s="2" customFormat="1" ht="55.5" customHeight="1">
      <c r="A600" s="39"/>
      <c r="B600" s="40"/>
      <c r="C600" s="219" t="s">
        <v>725</v>
      </c>
      <c r="D600" s="219" t="s">
        <v>124</v>
      </c>
      <c r="E600" s="220" t="s">
        <v>726</v>
      </c>
      <c r="F600" s="221" t="s">
        <v>727</v>
      </c>
      <c r="G600" s="222" t="s">
        <v>127</v>
      </c>
      <c r="H600" s="223">
        <v>2.8530000000000002</v>
      </c>
      <c r="I600" s="224"/>
      <c r="J600" s="225">
        <f>ROUND(I600*H600,2)</f>
        <v>0</v>
      </c>
      <c r="K600" s="221" t="s">
        <v>128</v>
      </c>
      <c r="L600" s="45"/>
      <c r="M600" s="226" t="s">
        <v>1</v>
      </c>
      <c r="N600" s="227" t="s">
        <v>41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129</v>
      </c>
      <c r="AT600" s="230" t="s">
        <v>124</v>
      </c>
      <c r="AU600" s="230" t="s">
        <v>86</v>
      </c>
      <c r="AY600" s="18" t="s">
        <v>122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84</v>
      </c>
      <c r="BK600" s="231">
        <f>ROUND(I600*H600,2)</f>
        <v>0</v>
      </c>
      <c r="BL600" s="18" t="s">
        <v>129</v>
      </c>
      <c r="BM600" s="230" t="s">
        <v>728</v>
      </c>
    </row>
    <row r="601" s="14" customFormat="1">
      <c r="A601" s="14"/>
      <c r="B601" s="243"/>
      <c r="C601" s="244"/>
      <c r="D601" s="234" t="s">
        <v>131</v>
      </c>
      <c r="E601" s="245" t="s">
        <v>1</v>
      </c>
      <c r="F601" s="246" t="s">
        <v>729</v>
      </c>
      <c r="G601" s="244"/>
      <c r="H601" s="247">
        <v>2.8530000000000002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131</v>
      </c>
      <c r="AU601" s="253" t="s">
        <v>86</v>
      </c>
      <c r="AV601" s="14" t="s">
        <v>86</v>
      </c>
      <c r="AW601" s="14" t="s">
        <v>32</v>
      </c>
      <c r="AX601" s="14" t="s">
        <v>84</v>
      </c>
      <c r="AY601" s="253" t="s">
        <v>122</v>
      </c>
    </row>
    <row r="602" s="12" customFormat="1" ht="22.8" customHeight="1">
      <c r="A602" s="12"/>
      <c r="B602" s="203"/>
      <c r="C602" s="204"/>
      <c r="D602" s="205" t="s">
        <v>75</v>
      </c>
      <c r="E602" s="217" t="s">
        <v>730</v>
      </c>
      <c r="F602" s="217" t="s">
        <v>731</v>
      </c>
      <c r="G602" s="204"/>
      <c r="H602" s="204"/>
      <c r="I602" s="207"/>
      <c r="J602" s="218">
        <f>BK602</f>
        <v>0</v>
      </c>
      <c r="K602" s="204"/>
      <c r="L602" s="209"/>
      <c r="M602" s="210"/>
      <c r="N602" s="211"/>
      <c r="O602" s="211"/>
      <c r="P602" s="212">
        <f>SUM(P603:P612)</f>
        <v>0</v>
      </c>
      <c r="Q602" s="211"/>
      <c r="R602" s="212">
        <f>SUM(R603:R612)</f>
        <v>0</v>
      </c>
      <c r="S602" s="211"/>
      <c r="T602" s="213">
        <f>SUM(T603:T612)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4" t="s">
        <v>84</v>
      </c>
      <c r="AT602" s="215" t="s">
        <v>75</v>
      </c>
      <c r="AU602" s="215" t="s">
        <v>84</v>
      </c>
      <c r="AY602" s="214" t="s">
        <v>122</v>
      </c>
      <c r="BK602" s="216">
        <f>SUM(BK603:BK612)</f>
        <v>0</v>
      </c>
    </row>
    <row r="603" s="2" customFormat="1" ht="37.8" customHeight="1">
      <c r="A603" s="39"/>
      <c r="B603" s="40"/>
      <c r="C603" s="219" t="s">
        <v>732</v>
      </c>
      <c r="D603" s="219" t="s">
        <v>124</v>
      </c>
      <c r="E603" s="220" t="s">
        <v>733</v>
      </c>
      <c r="F603" s="221" t="s">
        <v>734</v>
      </c>
      <c r="G603" s="222" t="s">
        <v>296</v>
      </c>
      <c r="H603" s="223">
        <v>177.05799999999999</v>
      </c>
      <c r="I603" s="224"/>
      <c r="J603" s="225">
        <f>ROUND(I603*H603,2)</f>
        <v>0</v>
      </c>
      <c r="K603" s="221" t="s">
        <v>128</v>
      </c>
      <c r="L603" s="45"/>
      <c r="M603" s="226" t="s">
        <v>1</v>
      </c>
      <c r="N603" s="227" t="s">
        <v>41</v>
      </c>
      <c r="O603" s="92"/>
      <c r="P603" s="228">
        <f>O603*H603</f>
        <v>0</v>
      </c>
      <c r="Q603" s="228">
        <v>0</v>
      </c>
      <c r="R603" s="228">
        <f>Q603*H603</f>
        <v>0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129</v>
      </c>
      <c r="AT603" s="230" t="s">
        <v>124</v>
      </c>
      <c r="AU603" s="230" t="s">
        <v>86</v>
      </c>
      <c r="AY603" s="18" t="s">
        <v>122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84</v>
      </c>
      <c r="BK603" s="231">
        <f>ROUND(I603*H603,2)</f>
        <v>0</v>
      </c>
      <c r="BL603" s="18" t="s">
        <v>129</v>
      </c>
      <c r="BM603" s="230" t="s">
        <v>735</v>
      </c>
    </row>
    <row r="604" s="2" customFormat="1" ht="37.8" customHeight="1">
      <c r="A604" s="39"/>
      <c r="B604" s="40"/>
      <c r="C604" s="219" t="s">
        <v>736</v>
      </c>
      <c r="D604" s="219" t="s">
        <v>124</v>
      </c>
      <c r="E604" s="220" t="s">
        <v>737</v>
      </c>
      <c r="F604" s="221" t="s">
        <v>738</v>
      </c>
      <c r="G604" s="222" t="s">
        <v>296</v>
      </c>
      <c r="H604" s="223">
        <v>706.42399999999998</v>
      </c>
      <c r="I604" s="224"/>
      <c r="J604" s="225">
        <f>ROUND(I604*H604,2)</f>
        <v>0</v>
      </c>
      <c r="K604" s="221" t="s">
        <v>128</v>
      </c>
      <c r="L604" s="45"/>
      <c r="M604" s="226" t="s">
        <v>1</v>
      </c>
      <c r="N604" s="227" t="s">
        <v>41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129</v>
      </c>
      <c r="AT604" s="230" t="s">
        <v>124</v>
      </c>
      <c r="AU604" s="230" t="s">
        <v>86</v>
      </c>
      <c r="AY604" s="18" t="s">
        <v>122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84</v>
      </c>
      <c r="BK604" s="231">
        <f>ROUND(I604*H604,2)</f>
        <v>0</v>
      </c>
      <c r="BL604" s="18" t="s">
        <v>129</v>
      </c>
      <c r="BM604" s="230" t="s">
        <v>739</v>
      </c>
    </row>
    <row r="605" s="13" customFormat="1">
      <c r="A605" s="13"/>
      <c r="B605" s="232"/>
      <c r="C605" s="233"/>
      <c r="D605" s="234" t="s">
        <v>131</v>
      </c>
      <c r="E605" s="235" t="s">
        <v>1</v>
      </c>
      <c r="F605" s="236" t="s">
        <v>740</v>
      </c>
      <c r="G605" s="233"/>
      <c r="H605" s="235" t="s">
        <v>1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131</v>
      </c>
      <c r="AU605" s="242" t="s">
        <v>86</v>
      </c>
      <c r="AV605" s="13" t="s">
        <v>84</v>
      </c>
      <c r="AW605" s="13" t="s">
        <v>32</v>
      </c>
      <c r="AX605" s="13" t="s">
        <v>76</v>
      </c>
      <c r="AY605" s="242" t="s">
        <v>122</v>
      </c>
    </row>
    <row r="606" s="14" customFormat="1">
      <c r="A606" s="14"/>
      <c r="B606" s="243"/>
      <c r="C606" s="244"/>
      <c r="D606" s="234" t="s">
        <v>131</v>
      </c>
      <c r="E606" s="245" t="s">
        <v>1</v>
      </c>
      <c r="F606" s="246" t="s">
        <v>741</v>
      </c>
      <c r="G606" s="244"/>
      <c r="H606" s="247">
        <v>706.42399999999998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131</v>
      </c>
      <c r="AU606" s="253" t="s">
        <v>86</v>
      </c>
      <c r="AV606" s="14" t="s">
        <v>86</v>
      </c>
      <c r="AW606" s="14" t="s">
        <v>32</v>
      </c>
      <c r="AX606" s="14" t="s">
        <v>84</v>
      </c>
      <c r="AY606" s="253" t="s">
        <v>122</v>
      </c>
    </row>
    <row r="607" s="2" customFormat="1" ht="44.25" customHeight="1">
      <c r="A607" s="39"/>
      <c r="B607" s="40"/>
      <c r="C607" s="219" t="s">
        <v>742</v>
      </c>
      <c r="D607" s="280" t="s">
        <v>124</v>
      </c>
      <c r="E607" s="220" t="s">
        <v>743</v>
      </c>
      <c r="F607" s="221" t="s">
        <v>744</v>
      </c>
      <c r="G607" s="222" t="s">
        <v>296</v>
      </c>
      <c r="H607" s="223">
        <v>28.914999999999999</v>
      </c>
      <c r="I607" s="224"/>
      <c r="J607" s="225">
        <f>ROUND(I607*H607,2)</f>
        <v>0</v>
      </c>
      <c r="K607" s="221" t="s">
        <v>297</v>
      </c>
      <c r="L607" s="45"/>
      <c r="M607" s="226" t="s">
        <v>1</v>
      </c>
      <c r="N607" s="227" t="s">
        <v>41</v>
      </c>
      <c r="O607" s="92"/>
      <c r="P607" s="228">
        <f>O607*H607</f>
        <v>0</v>
      </c>
      <c r="Q607" s="228">
        <v>0</v>
      </c>
      <c r="R607" s="228">
        <f>Q607*H607</f>
        <v>0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129</v>
      </c>
      <c r="AT607" s="230" t="s">
        <v>124</v>
      </c>
      <c r="AU607" s="230" t="s">
        <v>86</v>
      </c>
      <c r="AY607" s="18" t="s">
        <v>122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84</v>
      </c>
      <c r="BK607" s="231">
        <f>ROUND(I607*H607,2)</f>
        <v>0</v>
      </c>
      <c r="BL607" s="18" t="s">
        <v>129</v>
      </c>
      <c r="BM607" s="230" t="s">
        <v>745</v>
      </c>
    </row>
    <row r="608" s="14" customFormat="1">
      <c r="A608" s="14"/>
      <c r="B608" s="243"/>
      <c r="C608" s="244"/>
      <c r="D608" s="234" t="s">
        <v>131</v>
      </c>
      <c r="E608" s="245" t="s">
        <v>1</v>
      </c>
      <c r="F608" s="246" t="s">
        <v>746</v>
      </c>
      <c r="G608" s="244"/>
      <c r="H608" s="247">
        <v>28.914999999999999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131</v>
      </c>
      <c r="AU608" s="253" t="s">
        <v>86</v>
      </c>
      <c r="AV608" s="14" t="s">
        <v>86</v>
      </c>
      <c r="AW608" s="14" t="s">
        <v>32</v>
      </c>
      <c r="AX608" s="14" t="s">
        <v>84</v>
      </c>
      <c r="AY608" s="253" t="s">
        <v>122</v>
      </c>
    </row>
    <row r="609" s="2" customFormat="1" ht="44.25" customHeight="1">
      <c r="A609" s="39"/>
      <c r="B609" s="40"/>
      <c r="C609" s="219" t="s">
        <v>747</v>
      </c>
      <c r="D609" s="280" t="s">
        <v>124</v>
      </c>
      <c r="E609" s="220" t="s">
        <v>748</v>
      </c>
      <c r="F609" s="221" t="s">
        <v>749</v>
      </c>
      <c r="G609" s="222" t="s">
        <v>296</v>
      </c>
      <c r="H609" s="223">
        <v>43.033000000000001</v>
      </c>
      <c r="I609" s="224"/>
      <c r="J609" s="225">
        <f>ROUND(I609*H609,2)</f>
        <v>0</v>
      </c>
      <c r="K609" s="221" t="s">
        <v>297</v>
      </c>
      <c r="L609" s="45"/>
      <c r="M609" s="226" t="s">
        <v>1</v>
      </c>
      <c r="N609" s="227" t="s">
        <v>41</v>
      </c>
      <c r="O609" s="92"/>
      <c r="P609" s="228">
        <f>O609*H609</f>
        <v>0</v>
      </c>
      <c r="Q609" s="228">
        <v>0</v>
      </c>
      <c r="R609" s="228">
        <f>Q609*H609</f>
        <v>0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129</v>
      </c>
      <c r="AT609" s="230" t="s">
        <v>124</v>
      </c>
      <c r="AU609" s="230" t="s">
        <v>86</v>
      </c>
      <c r="AY609" s="18" t="s">
        <v>122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84</v>
      </c>
      <c r="BK609" s="231">
        <f>ROUND(I609*H609,2)</f>
        <v>0</v>
      </c>
      <c r="BL609" s="18" t="s">
        <v>129</v>
      </c>
      <c r="BM609" s="230" t="s">
        <v>750</v>
      </c>
    </row>
    <row r="610" s="14" customFormat="1">
      <c r="A610" s="14"/>
      <c r="B610" s="243"/>
      <c r="C610" s="244"/>
      <c r="D610" s="234" t="s">
        <v>131</v>
      </c>
      <c r="E610" s="245" t="s">
        <v>1</v>
      </c>
      <c r="F610" s="246" t="s">
        <v>751</v>
      </c>
      <c r="G610" s="244"/>
      <c r="H610" s="247">
        <v>43.033000000000001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131</v>
      </c>
      <c r="AU610" s="253" t="s">
        <v>86</v>
      </c>
      <c r="AV610" s="14" t="s">
        <v>86</v>
      </c>
      <c r="AW610" s="14" t="s">
        <v>32</v>
      </c>
      <c r="AX610" s="14" t="s">
        <v>84</v>
      </c>
      <c r="AY610" s="253" t="s">
        <v>122</v>
      </c>
    </row>
    <row r="611" s="2" customFormat="1" ht="44.25" customHeight="1">
      <c r="A611" s="39"/>
      <c r="B611" s="40"/>
      <c r="C611" s="219" t="s">
        <v>752</v>
      </c>
      <c r="D611" s="280" t="s">
        <v>124</v>
      </c>
      <c r="E611" s="220" t="s">
        <v>753</v>
      </c>
      <c r="F611" s="221" t="s">
        <v>295</v>
      </c>
      <c r="G611" s="222" t="s">
        <v>296</v>
      </c>
      <c r="H611" s="223">
        <v>101.14</v>
      </c>
      <c r="I611" s="224"/>
      <c r="J611" s="225">
        <f>ROUND(I611*H611,2)</f>
        <v>0</v>
      </c>
      <c r="K611" s="221" t="s">
        <v>297</v>
      </c>
      <c r="L611" s="45"/>
      <c r="M611" s="226" t="s">
        <v>1</v>
      </c>
      <c r="N611" s="227" t="s">
        <v>41</v>
      </c>
      <c r="O611" s="92"/>
      <c r="P611" s="228">
        <f>O611*H611</f>
        <v>0</v>
      </c>
      <c r="Q611" s="228">
        <v>0</v>
      </c>
      <c r="R611" s="228">
        <f>Q611*H611</f>
        <v>0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129</v>
      </c>
      <c r="AT611" s="230" t="s">
        <v>124</v>
      </c>
      <c r="AU611" s="230" t="s">
        <v>86</v>
      </c>
      <c r="AY611" s="18" t="s">
        <v>122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84</v>
      </c>
      <c r="BK611" s="231">
        <f>ROUND(I611*H611,2)</f>
        <v>0</v>
      </c>
      <c r="BL611" s="18" t="s">
        <v>129</v>
      </c>
      <c r="BM611" s="230" t="s">
        <v>754</v>
      </c>
    </row>
    <row r="612" s="14" customFormat="1">
      <c r="A612" s="14"/>
      <c r="B612" s="243"/>
      <c r="C612" s="244"/>
      <c r="D612" s="234" t="s">
        <v>131</v>
      </c>
      <c r="E612" s="245" t="s">
        <v>1</v>
      </c>
      <c r="F612" s="246" t="s">
        <v>755</v>
      </c>
      <c r="G612" s="244"/>
      <c r="H612" s="247">
        <v>101.14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131</v>
      </c>
      <c r="AU612" s="253" t="s">
        <v>86</v>
      </c>
      <c r="AV612" s="14" t="s">
        <v>86</v>
      </c>
      <c r="AW612" s="14" t="s">
        <v>32</v>
      </c>
      <c r="AX612" s="14" t="s">
        <v>84</v>
      </c>
      <c r="AY612" s="253" t="s">
        <v>122</v>
      </c>
    </row>
    <row r="613" s="12" customFormat="1" ht="22.8" customHeight="1">
      <c r="A613" s="12"/>
      <c r="B613" s="203"/>
      <c r="C613" s="204"/>
      <c r="D613" s="205" t="s">
        <v>75</v>
      </c>
      <c r="E613" s="217" t="s">
        <v>756</v>
      </c>
      <c r="F613" s="217" t="s">
        <v>757</v>
      </c>
      <c r="G613" s="204"/>
      <c r="H613" s="204"/>
      <c r="I613" s="207"/>
      <c r="J613" s="218">
        <f>BK613</f>
        <v>0</v>
      </c>
      <c r="K613" s="204"/>
      <c r="L613" s="209"/>
      <c r="M613" s="210"/>
      <c r="N613" s="211"/>
      <c r="O613" s="211"/>
      <c r="P613" s="212">
        <f>P614</f>
        <v>0</v>
      </c>
      <c r="Q613" s="211"/>
      <c r="R613" s="212">
        <f>R614</f>
        <v>0</v>
      </c>
      <c r="S613" s="211"/>
      <c r="T613" s="213">
        <f>T614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4" t="s">
        <v>84</v>
      </c>
      <c r="AT613" s="215" t="s">
        <v>75</v>
      </c>
      <c r="AU613" s="215" t="s">
        <v>84</v>
      </c>
      <c r="AY613" s="214" t="s">
        <v>122</v>
      </c>
      <c r="BK613" s="216">
        <f>BK614</f>
        <v>0</v>
      </c>
    </row>
    <row r="614" s="2" customFormat="1" ht="49.05" customHeight="1">
      <c r="A614" s="39"/>
      <c r="B614" s="40"/>
      <c r="C614" s="219" t="s">
        <v>758</v>
      </c>
      <c r="D614" s="280" t="s">
        <v>124</v>
      </c>
      <c r="E614" s="220" t="s">
        <v>759</v>
      </c>
      <c r="F614" s="221" t="s">
        <v>760</v>
      </c>
      <c r="G614" s="222" t="s">
        <v>296</v>
      </c>
      <c r="H614" s="223">
        <v>1070.6880000000001</v>
      </c>
      <c r="I614" s="224"/>
      <c r="J614" s="225">
        <f>ROUND(I614*H614,2)</f>
        <v>0</v>
      </c>
      <c r="K614" s="221" t="s">
        <v>297</v>
      </c>
      <c r="L614" s="45"/>
      <c r="M614" s="291" t="s">
        <v>1</v>
      </c>
      <c r="N614" s="292" t="s">
        <v>41</v>
      </c>
      <c r="O614" s="293"/>
      <c r="P614" s="294">
        <f>O614*H614</f>
        <v>0</v>
      </c>
      <c r="Q614" s="294">
        <v>0</v>
      </c>
      <c r="R614" s="294">
        <f>Q614*H614</f>
        <v>0</v>
      </c>
      <c r="S614" s="294">
        <v>0</v>
      </c>
      <c r="T614" s="29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129</v>
      </c>
      <c r="AT614" s="230" t="s">
        <v>124</v>
      </c>
      <c r="AU614" s="230" t="s">
        <v>86</v>
      </c>
      <c r="AY614" s="18" t="s">
        <v>122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84</v>
      </c>
      <c r="BK614" s="231">
        <f>ROUND(I614*H614,2)</f>
        <v>0</v>
      </c>
      <c r="BL614" s="18" t="s">
        <v>129</v>
      </c>
      <c r="BM614" s="230" t="s">
        <v>761</v>
      </c>
    </row>
    <row r="615" s="2" customFormat="1" ht="6.96" customHeight="1">
      <c r="A615" s="39"/>
      <c r="B615" s="67"/>
      <c r="C615" s="68"/>
      <c r="D615" s="68"/>
      <c r="E615" s="68"/>
      <c r="F615" s="68"/>
      <c r="G615" s="68"/>
      <c r="H615" s="68"/>
      <c r="I615" s="68"/>
      <c r="J615" s="68"/>
      <c r="K615" s="68"/>
      <c r="L615" s="45"/>
      <c r="M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</row>
  </sheetData>
  <sheetProtection sheet="1" autoFilter="0" formatColumns="0" formatRows="0" objects="1" scenarios="1" spinCount="100000" saltValue="Cx/ano9+T8mlfrvGzq2MuHT1LAYYF0SMX5V9l0N4g8FD+Ux4wImPWXTO6fLeaXeCs7rXxsc4wgQtTGFYGo5Oqg==" hashValue="NPU+Y10Bzs0lNNcz4kd55JqLftIAyuutJRq+/YdbJDYCVhWqJxXGFecITNVM8R2sg2Ae36YgJSj4uz/9qz0XWg==" algorithmName="SHA-512" password="CC35"/>
  <autoFilter ref="C124:K61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Dražkovice-vodovod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ROUND((SUM(BE124:BE157)),  2)</f>
        <v>0</v>
      </c>
      <c r="G33" s="39"/>
      <c r="H33" s="39"/>
      <c r="I33" s="156">
        <v>0.20999999999999999</v>
      </c>
      <c r="J33" s="155">
        <f>ROUND(((SUM(BE124:BE157))*I33),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ROUND((SUM(BF124:BF157)),  2)</f>
        <v>0</v>
      </c>
      <c r="G34" s="39"/>
      <c r="H34" s="39"/>
      <c r="I34" s="156">
        <v>0.12</v>
      </c>
      <c r="J34" s="155">
        <f>ROUND(((SUM(BF124:BF157))*I34),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ROUND((SUM(BG124:BG157)),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ROUND((SUM(BH124:BH157)),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ROUND((SUM(BI124:BI157)),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Dražkovice-vodovod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Dražkovice</v>
      </c>
      <c r="G89" s="41"/>
      <c r="H89" s="41"/>
      <c r="I89" s="33" t="s">
        <v>22</v>
      </c>
      <c r="J89" s="80" t="str">
        <f>IF(J12="","",J12)</f>
        <v>16. 7. 2024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Pavel Čihák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763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764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765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764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766</v>
      </c>
      <c r="E101" s="183"/>
      <c r="F101" s="183"/>
      <c r="G101" s="183"/>
      <c r="H101" s="183"/>
      <c r="I101" s="183"/>
      <c r="J101" s="184">
        <f>J136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764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767</v>
      </c>
      <c r="E103" s="183"/>
      <c r="F103" s="183"/>
      <c r="G103" s="183"/>
      <c r="H103" s="183"/>
      <c r="I103" s="183"/>
      <c r="J103" s="184">
        <f>J148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764</v>
      </c>
      <c r="E104" s="189"/>
      <c r="F104" s="189"/>
      <c r="G104" s="189"/>
      <c r="H104" s="189"/>
      <c r="I104" s="189"/>
      <c r="J104" s="190">
        <f>J149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Dražkovice-vodovod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VON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Dražkovice</v>
      </c>
      <c r="G118" s="41"/>
      <c r="H118" s="41"/>
      <c r="I118" s="33" t="s">
        <v>22</v>
      </c>
      <c r="J118" s="80" t="str">
        <f>IF(J12="","",J12)</f>
        <v>16. 7. 2024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30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Ing. Pavel Čihák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108</v>
      </c>
      <c r="D123" s="195" t="s">
        <v>61</v>
      </c>
      <c r="E123" s="195" t="s">
        <v>57</v>
      </c>
      <c r="F123" s="195" t="s">
        <v>58</v>
      </c>
      <c r="G123" s="195" t="s">
        <v>109</v>
      </c>
      <c r="H123" s="195" t="s">
        <v>110</v>
      </c>
      <c r="I123" s="195" t="s">
        <v>111</v>
      </c>
      <c r="J123" s="195" t="s">
        <v>95</v>
      </c>
      <c r="K123" s="196" t="s">
        <v>112</v>
      </c>
      <c r="L123" s="197"/>
      <c r="M123" s="101" t="s">
        <v>1</v>
      </c>
      <c r="N123" s="102" t="s">
        <v>40</v>
      </c>
      <c r="O123" s="102" t="s">
        <v>113</v>
      </c>
      <c r="P123" s="102" t="s">
        <v>114</v>
      </c>
      <c r="Q123" s="102" t="s">
        <v>115</v>
      </c>
      <c r="R123" s="102" t="s">
        <v>116</v>
      </c>
      <c r="S123" s="102" t="s">
        <v>117</v>
      </c>
      <c r="T123" s="103" t="s">
        <v>118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119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P125+P130+P136+P148</f>
        <v>0</v>
      </c>
      <c r="Q124" s="105"/>
      <c r="R124" s="200">
        <f>R125+R130+R136+R148</f>
        <v>0</v>
      </c>
      <c r="S124" s="105"/>
      <c r="T124" s="201">
        <f>T125+T130+T136+T148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97</v>
      </c>
      <c r="BK124" s="202">
        <f>BK125+BK130+BK136+BK148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768</v>
      </c>
      <c r="F125" s="206" t="s">
        <v>769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122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770</v>
      </c>
      <c r="F126" s="217" t="s">
        <v>771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122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84</v>
      </c>
      <c r="D127" s="219" t="s">
        <v>124</v>
      </c>
      <c r="E127" s="220" t="s">
        <v>772</v>
      </c>
      <c r="F127" s="221" t="s">
        <v>773</v>
      </c>
      <c r="G127" s="222" t="s">
        <v>774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129</v>
      </c>
      <c r="AT127" s="230" t="s">
        <v>124</v>
      </c>
      <c r="AU127" s="230" t="s">
        <v>86</v>
      </c>
      <c r="AY127" s="18" t="s">
        <v>122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129</v>
      </c>
      <c r="BM127" s="230" t="s">
        <v>86</v>
      </c>
    </row>
    <row r="128" s="2" customFormat="1" ht="16.5" customHeight="1">
      <c r="A128" s="39"/>
      <c r="B128" s="40"/>
      <c r="C128" s="219" t="s">
        <v>86</v>
      </c>
      <c r="D128" s="219" t="s">
        <v>124</v>
      </c>
      <c r="E128" s="220" t="s">
        <v>775</v>
      </c>
      <c r="F128" s="221" t="s">
        <v>776</v>
      </c>
      <c r="G128" s="222" t="s">
        <v>774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129</v>
      </c>
      <c r="AT128" s="230" t="s">
        <v>124</v>
      </c>
      <c r="AU128" s="230" t="s">
        <v>86</v>
      </c>
      <c r="AY128" s="18" t="s">
        <v>122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129</v>
      </c>
      <c r="BM128" s="230" t="s">
        <v>129</v>
      </c>
    </row>
    <row r="129" s="2" customFormat="1" ht="16.5" customHeight="1">
      <c r="A129" s="39"/>
      <c r="B129" s="40"/>
      <c r="C129" s="219" t="s">
        <v>153</v>
      </c>
      <c r="D129" s="219" t="s">
        <v>124</v>
      </c>
      <c r="E129" s="220" t="s">
        <v>777</v>
      </c>
      <c r="F129" s="221" t="s">
        <v>778</v>
      </c>
      <c r="G129" s="222" t="s">
        <v>774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129</v>
      </c>
      <c r="AT129" s="230" t="s">
        <v>124</v>
      </c>
      <c r="AU129" s="230" t="s">
        <v>86</v>
      </c>
      <c r="AY129" s="18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129</v>
      </c>
      <c r="BM129" s="230" t="s">
        <v>173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779</v>
      </c>
      <c r="F130" s="206" t="s">
        <v>780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122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770</v>
      </c>
      <c r="F131" s="217" t="s">
        <v>771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122</v>
      </c>
      <c r="BK131" s="216">
        <f>SUM(BK132:BK135)</f>
        <v>0</v>
      </c>
    </row>
    <row r="132" s="2" customFormat="1" ht="16.5" customHeight="1">
      <c r="A132" s="39"/>
      <c r="B132" s="40"/>
      <c r="C132" s="219" t="s">
        <v>129</v>
      </c>
      <c r="D132" s="219" t="s">
        <v>124</v>
      </c>
      <c r="E132" s="220" t="s">
        <v>781</v>
      </c>
      <c r="F132" s="221" t="s">
        <v>782</v>
      </c>
      <c r="G132" s="222" t="s">
        <v>774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129</v>
      </c>
      <c r="AT132" s="230" t="s">
        <v>124</v>
      </c>
      <c r="AU132" s="230" t="s">
        <v>86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129</v>
      </c>
      <c r="BM132" s="230" t="s">
        <v>192</v>
      </c>
    </row>
    <row r="133" s="2" customFormat="1">
      <c r="A133" s="39"/>
      <c r="B133" s="40"/>
      <c r="C133" s="41"/>
      <c r="D133" s="234" t="s">
        <v>178</v>
      </c>
      <c r="E133" s="41"/>
      <c r="F133" s="265" t="s">
        <v>783</v>
      </c>
      <c r="G133" s="41"/>
      <c r="H133" s="41"/>
      <c r="I133" s="266"/>
      <c r="J133" s="41"/>
      <c r="K133" s="41"/>
      <c r="L133" s="45"/>
      <c r="M133" s="267"/>
      <c r="N133" s="26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178</v>
      </c>
      <c r="AU133" s="18" t="s">
        <v>86</v>
      </c>
    </row>
    <row r="134" s="2" customFormat="1" ht="33" customHeight="1">
      <c r="A134" s="39"/>
      <c r="B134" s="40"/>
      <c r="C134" s="219" t="s">
        <v>164</v>
      </c>
      <c r="D134" s="219" t="s">
        <v>124</v>
      </c>
      <c r="E134" s="220" t="s">
        <v>784</v>
      </c>
      <c r="F134" s="221" t="s">
        <v>785</v>
      </c>
      <c r="G134" s="222" t="s">
        <v>774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129</v>
      </c>
      <c r="AT134" s="230" t="s">
        <v>124</v>
      </c>
      <c r="AU134" s="230" t="s">
        <v>86</v>
      </c>
      <c r="AY134" s="18" t="s">
        <v>122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129</v>
      </c>
      <c r="BM134" s="230" t="s">
        <v>202</v>
      </c>
    </row>
    <row r="135" s="2" customFormat="1">
      <c r="A135" s="39"/>
      <c r="B135" s="40"/>
      <c r="C135" s="41"/>
      <c r="D135" s="234" t="s">
        <v>178</v>
      </c>
      <c r="E135" s="41"/>
      <c r="F135" s="265" t="s">
        <v>786</v>
      </c>
      <c r="G135" s="41"/>
      <c r="H135" s="41"/>
      <c r="I135" s="266"/>
      <c r="J135" s="41"/>
      <c r="K135" s="41"/>
      <c r="L135" s="45"/>
      <c r="M135" s="267"/>
      <c r="N135" s="26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178</v>
      </c>
      <c r="AU135" s="18" t="s">
        <v>86</v>
      </c>
    </row>
    <row r="136" s="12" customFormat="1" ht="25.92" customHeight="1">
      <c r="A136" s="12"/>
      <c r="B136" s="203"/>
      <c r="C136" s="204"/>
      <c r="D136" s="205" t="s">
        <v>75</v>
      </c>
      <c r="E136" s="206" t="s">
        <v>787</v>
      </c>
      <c r="F136" s="206" t="s">
        <v>788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76</v>
      </c>
      <c r="AY136" s="214" t="s">
        <v>122</v>
      </c>
      <c r="BK136" s="216">
        <f>BK137</f>
        <v>0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770</v>
      </c>
      <c r="F137" s="217" t="s">
        <v>771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SUM(P138:P147)</f>
        <v>0</v>
      </c>
      <c r="Q137" s="211"/>
      <c r="R137" s="212">
        <f>SUM(R138:R147)</f>
        <v>0</v>
      </c>
      <c r="S137" s="211"/>
      <c r="T137" s="213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75</v>
      </c>
      <c r="AU137" s="215" t="s">
        <v>84</v>
      </c>
      <c r="AY137" s="214" t="s">
        <v>122</v>
      </c>
      <c r="BK137" s="216">
        <f>SUM(BK138:BK147)</f>
        <v>0</v>
      </c>
    </row>
    <row r="138" s="2" customFormat="1" ht="33" customHeight="1">
      <c r="A138" s="39"/>
      <c r="B138" s="40"/>
      <c r="C138" s="219" t="s">
        <v>173</v>
      </c>
      <c r="D138" s="219" t="s">
        <v>124</v>
      </c>
      <c r="E138" s="220" t="s">
        <v>789</v>
      </c>
      <c r="F138" s="221" t="s">
        <v>790</v>
      </c>
      <c r="G138" s="222" t="s">
        <v>774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129</v>
      </c>
      <c r="AT138" s="230" t="s">
        <v>124</v>
      </c>
      <c r="AU138" s="230" t="s">
        <v>86</v>
      </c>
      <c r="AY138" s="18" t="s">
        <v>122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129</v>
      </c>
      <c r="BM138" s="230" t="s">
        <v>8</v>
      </c>
    </row>
    <row r="139" s="2" customFormat="1" ht="62.7" customHeight="1">
      <c r="A139" s="39"/>
      <c r="B139" s="40"/>
      <c r="C139" s="219" t="s">
        <v>184</v>
      </c>
      <c r="D139" s="219" t="s">
        <v>124</v>
      </c>
      <c r="E139" s="220" t="s">
        <v>791</v>
      </c>
      <c r="F139" s="221" t="s">
        <v>792</v>
      </c>
      <c r="G139" s="222" t="s">
        <v>774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129</v>
      </c>
      <c r="AT139" s="230" t="s">
        <v>124</v>
      </c>
      <c r="AU139" s="230" t="s">
        <v>86</v>
      </c>
      <c r="AY139" s="18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129</v>
      </c>
      <c r="BM139" s="230" t="s">
        <v>240</v>
      </c>
    </row>
    <row r="140" s="2" customFormat="1" ht="16.5" customHeight="1">
      <c r="A140" s="39"/>
      <c r="B140" s="40"/>
      <c r="C140" s="219" t="s">
        <v>192</v>
      </c>
      <c r="D140" s="219" t="s">
        <v>124</v>
      </c>
      <c r="E140" s="220" t="s">
        <v>793</v>
      </c>
      <c r="F140" s="221" t="s">
        <v>794</v>
      </c>
      <c r="G140" s="222" t="s">
        <v>774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129</v>
      </c>
      <c r="AT140" s="230" t="s">
        <v>124</v>
      </c>
      <c r="AU140" s="230" t="s">
        <v>86</v>
      </c>
      <c r="AY140" s="18" t="s">
        <v>122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129</v>
      </c>
      <c r="BM140" s="230" t="s">
        <v>254</v>
      </c>
    </row>
    <row r="141" s="2" customFormat="1">
      <c r="A141" s="39"/>
      <c r="B141" s="40"/>
      <c r="C141" s="41"/>
      <c r="D141" s="234" t="s">
        <v>178</v>
      </c>
      <c r="E141" s="41"/>
      <c r="F141" s="265" t="s">
        <v>795</v>
      </c>
      <c r="G141" s="41"/>
      <c r="H141" s="41"/>
      <c r="I141" s="266"/>
      <c r="J141" s="41"/>
      <c r="K141" s="41"/>
      <c r="L141" s="45"/>
      <c r="M141" s="267"/>
      <c r="N141" s="26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178</v>
      </c>
      <c r="AU141" s="18" t="s">
        <v>86</v>
      </c>
    </row>
    <row r="142" s="2" customFormat="1" ht="44.25" customHeight="1">
      <c r="A142" s="39"/>
      <c r="B142" s="40"/>
      <c r="C142" s="219" t="s">
        <v>199</v>
      </c>
      <c r="D142" s="219" t="s">
        <v>124</v>
      </c>
      <c r="E142" s="220" t="s">
        <v>796</v>
      </c>
      <c r="F142" s="221" t="s">
        <v>797</v>
      </c>
      <c r="G142" s="222" t="s">
        <v>774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129</v>
      </c>
      <c r="AT142" s="230" t="s">
        <v>124</v>
      </c>
      <c r="AU142" s="230" t="s">
        <v>86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129</v>
      </c>
      <c r="BM142" s="230" t="s">
        <v>266</v>
      </c>
    </row>
    <row r="143" s="2" customFormat="1" ht="33" customHeight="1">
      <c r="A143" s="39"/>
      <c r="B143" s="40"/>
      <c r="C143" s="219" t="s">
        <v>202</v>
      </c>
      <c r="D143" s="219" t="s">
        <v>124</v>
      </c>
      <c r="E143" s="220" t="s">
        <v>798</v>
      </c>
      <c r="F143" s="221" t="s">
        <v>799</v>
      </c>
      <c r="G143" s="222" t="s">
        <v>774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129</v>
      </c>
      <c r="AT143" s="230" t="s">
        <v>124</v>
      </c>
      <c r="AU143" s="230" t="s">
        <v>86</v>
      </c>
      <c r="AY143" s="18" t="s">
        <v>122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129</v>
      </c>
      <c r="BM143" s="230" t="s">
        <v>286</v>
      </c>
    </row>
    <row r="144" s="2" customFormat="1">
      <c r="A144" s="39"/>
      <c r="B144" s="40"/>
      <c r="C144" s="41"/>
      <c r="D144" s="234" t="s">
        <v>178</v>
      </c>
      <c r="E144" s="41"/>
      <c r="F144" s="265" t="s">
        <v>800</v>
      </c>
      <c r="G144" s="41"/>
      <c r="H144" s="41"/>
      <c r="I144" s="266"/>
      <c r="J144" s="41"/>
      <c r="K144" s="41"/>
      <c r="L144" s="45"/>
      <c r="M144" s="267"/>
      <c r="N144" s="26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178</v>
      </c>
      <c r="AU144" s="18" t="s">
        <v>86</v>
      </c>
    </row>
    <row r="145" s="2" customFormat="1" ht="24.15" customHeight="1">
      <c r="A145" s="39"/>
      <c r="B145" s="40"/>
      <c r="C145" s="219" t="s">
        <v>208</v>
      </c>
      <c r="D145" s="219" t="s">
        <v>124</v>
      </c>
      <c r="E145" s="220" t="s">
        <v>801</v>
      </c>
      <c r="F145" s="221" t="s">
        <v>802</v>
      </c>
      <c r="G145" s="222" t="s">
        <v>774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129</v>
      </c>
      <c r="AT145" s="230" t="s">
        <v>124</v>
      </c>
      <c r="AU145" s="230" t="s">
        <v>86</v>
      </c>
      <c r="AY145" s="18" t="s">
        <v>122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129</v>
      </c>
      <c r="BM145" s="230" t="s">
        <v>303</v>
      </c>
    </row>
    <row r="146" s="2" customFormat="1">
      <c r="A146" s="39"/>
      <c r="B146" s="40"/>
      <c r="C146" s="41"/>
      <c r="D146" s="234" t="s">
        <v>178</v>
      </c>
      <c r="E146" s="41"/>
      <c r="F146" s="265" t="s">
        <v>803</v>
      </c>
      <c r="G146" s="41"/>
      <c r="H146" s="41"/>
      <c r="I146" s="266"/>
      <c r="J146" s="41"/>
      <c r="K146" s="41"/>
      <c r="L146" s="45"/>
      <c r="M146" s="267"/>
      <c r="N146" s="26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178</v>
      </c>
      <c r="AU146" s="18" t="s">
        <v>86</v>
      </c>
    </row>
    <row r="147" s="2" customFormat="1" ht="298.05" customHeight="1">
      <c r="A147" s="39"/>
      <c r="B147" s="40"/>
      <c r="C147" s="219" t="s">
        <v>8</v>
      </c>
      <c r="D147" s="219" t="s">
        <v>124</v>
      </c>
      <c r="E147" s="220" t="s">
        <v>804</v>
      </c>
      <c r="F147" s="221" t="s">
        <v>805</v>
      </c>
      <c r="G147" s="222" t="s">
        <v>774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129</v>
      </c>
      <c r="AT147" s="230" t="s">
        <v>124</v>
      </c>
      <c r="AU147" s="230" t="s">
        <v>86</v>
      </c>
      <c r="AY147" s="18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129</v>
      </c>
      <c r="BM147" s="230" t="s">
        <v>326</v>
      </c>
    </row>
    <row r="148" s="12" customFormat="1" ht="25.92" customHeight="1">
      <c r="A148" s="12"/>
      <c r="B148" s="203"/>
      <c r="C148" s="204"/>
      <c r="D148" s="205" t="s">
        <v>75</v>
      </c>
      <c r="E148" s="206" t="s">
        <v>806</v>
      </c>
      <c r="F148" s="206" t="s">
        <v>807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84</v>
      </c>
      <c r="AT148" s="215" t="s">
        <v>75</v>
      </c>
      <c r="AU148" s="215" t="s">
        <v>76</v>
      </c>
      <c r="AY148" s="214" t="s">
        <v>122</v>
      </c>
      <c r="BK148" s="216">
        <f>BK149</f>
        <v>0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770</v>
      </c>
      <c r="F149" s="217" t="s">
        <v>771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SUM(P150:P157)</f>
        <v>0</v>
      </c>
      <c r="Q149" s="211"/>
      <c r="R149" s="212">
        <f>SUM(R150:R157)</f>
        <v>0</v>
      </c>
      <c r="S149" s="211"/>
      <c r="T149" s="213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122</v>
      </c>
      <c r="BK149" s="216">
        <f>SUM(BK150:BK157)</f>
        <v>0</v>
      </c>
    </row>
    <row r="150" s="2" customFormat="1" ht="24.15" customHeight="1">
      <c r="A150" s="39"/>
      <c r="B150" s="40"/>
      <c r="C150" s="219" t="s">
        <v>236</v>
      </c>
      <c r="D150" s="219" t="s">
        <v>124</v>
      </c>
      <c r="E150" s="220" t="s">
        <v>808</v>
      </c>
      <c r="F150" s="221" t="s">
        <v>809</v>
      </c>
      <c r="G150" s="222" t="s">
        <v>774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129</v>
      </c>
      <c r="AT150" s="230" t="s">
        <v>124</v>
      </c>
      <c r="AU150" s="230" t="s">
        <v>86</v>
      </c>
      <c r="AY150" s="18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129</v>
      </c>
      <c r="BM150" s="230" t="s">
        <v>340</v>
      </c>
    </row>
    <row r="151" s="2" customFormat="1">
      <c r="A151" s="39"/>
      <c r="B151" s="40"/>
      <c r="C151" s="41"/>
      <c r="D151" s="234" t="s">
        <v>178</v>
      </c>
      <c r="E151" s="41"/>
      <c r="F151" s="265" t="s">
        <v>810</v>
      </c>
      <c r="G151" s="41"/>
      <c r="H151" s="41"/>
      <c r="I151" s="266"/>
      <c r="J151" s="41"/>
      <c r="K151" s="41"/>
      <c r="L151" s="45"/>
      <c r="M151" s="267"/>
      <c r="N151" s="26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178</v>
      </c>
      <c r="AU151" s="18" t="s">
        <v>86</v>
      </c>
    </row>
    <row r="152" s="2" customFormat="1" ht="24.15" customHeight="1">
      <c r="A152" s="39"/>
      <c r="B152" s="40"/>
      <c r="C152" s="219" t="s">
        <v>240</v>
      </c>
      <c r="D152" s="219" t="s">
        <v>124</v>
      </c>
      <c r="E152" s="220" t="s">
        <v>811</v>
      </c>
      <c r="F152" s="221" t="s">
        <v>812</v>
      </c>
      <c r="G152" s="222" t="s">
        <v>774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129</v>
      </c>
      <c r="AT152" s="230" t="s">
        <v>124</v>
      </c>
      <c r="AU152" s="230" t="s">
        <v>86</v>
      </c>
      <c r="AY152" s="18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129</v>
      </c>
      <c r="BM152" s="230" t="s">
        <v>351</v>
      </c>
    </row>
    <row r="153" s="2" customFormat="1">
      <c r="A153" s="39"/>
      <c r="B153" s="40"/>
      <c r="C153" s="41"/>
      <c r="D153" s="234" t="s">
        <v>178</v>
      </c>
      <c r="E153" s="41"/>
      <c r="F153" s="265" t="s">
        <v>813</v>
      </c>
      <c r="G153" s="41"/>
      <c r="H153" s="41"/>
      <c r="I153" s="266"/>
      <c r="J153" s="41"/>
      <c r="K153" s="41"/>
      <c r="L153" s="45"/>
      <c r="M153" s="267"/>
      <c r="N153" s="26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178</v>
      </c>
      <c r="AU153" s="18" t="s">
        <v>86</v>
      </c>
    </row>
    <row r="154" s="2" customFormat="1" ht="24.15" customHeight="1">
      <c r="A154" s="39"/>
      <c r="B154" s="40"/>
      <c r="C154" s="219" t="s">
        <v>246</v>
      </c>
      <c r="D154" s="219" t="s">
        <v>124</v>
      </c>
      <c r="E154" s="220" t="s">
        <v>814</v>
      </c>
      <c r="F154" s="221" t="s">
        <v>815</v>
      </c>
      <c r="G154" s="222" t="s">
        <v>774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129</v>
      </c>
      <c r="AT154" s="230" t="s">
        <v>124</v>
      </c>
      <c r="AU154" s="230" t="s">
        <v>86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129</v>
      </c>
      <c r="BM154" s="230" t="s">
        <v>365</v>
      </c>
    </row>
    <row r="155" s="2" customFormat="1">
      <c r="A155" s="39"/>
      <c r="B155" s="40"/>
      <c r="C155" s="41"/>
      <c r="D155" s="234" t="s">
        <v>178</v>
      </c>
      <c r="E155" s="41"/>
      <c r="F155" s="265" t="s">
        <v>816</v>
      </c>
      <c r="G155" s="41"/>
      <c r="H155" s="41"/>
      <c r="I155" s="266"/>
      <c r="J155" s="41"/>
      <c r="K155" s="41"/>
      <c r="L155" s="45"/>
      <c r="M155" s="267"/>
      <c r="N155" s="26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178</v>
      </c>
      <c r="AU155" s="18" t="s">
        <v>86</v>
      </c>
    </row>
    <row r="156" s="2" customFormat="1" ht="44.25" customHeight="1">
      <c r="A156" s="39"/>
      <c r="B156" s="40"/>
      <c r="C156" s="219" t="s">
        <v>254</v>
      </c>
      <c r="D156" s="219" t="s">
        <v>124</v>
      </c>
      <c r="E156" s="220" t="s">
        <v>817</v>
      </c>
      <c r="F156" s="221" t="s">
        <v>818</v>
      </c>
      <c r="G156" s="222" t="s">
        <v>774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129</v>
      </c>
      <c r="AT156" s="230" t="s">
        <v>124</v>
      </c>
      <c r="AU156" s="230" t="s">
        <v>86</v>
      </c>
      <c r="AY156" s="18" t="s">
        <v>122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129</v>
      </c>
      <c r="BM156" s="230" t="s">
        <v>379</v>
      </c>
    </row>
    <row r="157" s="2" customFormat="1" ht="16.5" customHeight="1">
      <c r="A157" s="39"/>
      <c r="B157" s="40"/>
      <c r="C157" s="219" t="s">
        <v>258</v>
      </c>
      <c r="D157" s="219" t="s">
        <v>124</v>
      </c>
      <c r="E157" s="220" t="s">
        <v>819</v>
      </c>
      <c r="F157" s="221" t="s">
        <v>820</v>
      </c>
      <c r="G157" s="222" t="s">
        <v>774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91" t="s">
        <v>1</v>
      </c>
      <c r="N157" s="292" t="s">
        <v>41</v>
      </c>
      <c r="O157" s="293"/>
      <c r="P157" s="294">
        <f>O157*H157</f>
        <v>0</v>
      </c>
      <c r="Q157" s="294">
        <v>0</v>
      </c>
      <c r="R157" s="294">
        <f>Q157*H157</f>
        <v>0</v>
      </c>
      <c r="S157" s="294">
        <v>0</v>
      </c>
      <c r="T157" s="29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129</v>
      </c>
      <c r="AT157" s="230" t="s">
        <v>124</v>
      </c>
      <c r="AU157" s="230" t="s">
        <v>86</v>
      </c>
      <c r="AY157" s="18" t="s">
        <v>122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129</v>
      </c>
      <c r="BM157" s="230" t="s">
        <v>392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RdY/Dvlnh8L8rkvlYS2o2Y41+JbDNZ0s9leZVW5BGjNdacrnSTHyx2T4yD7vDFe0dAo+gY92zj/wvgK5/HvGqg==" hashValue="jAGnkaYu8nGnoFDe1NIM/DEyy7xVAJSdgqBpSRVDkmYRFO4f/bxpsrsqYp4rWtOAclNI+T1jhmnhm8sjMzeGaA==" algorithmName="SHA-512" password="CC35"/>
  <autoFilter ref="C123:K15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2024-07-25T11:16:10Z</dcterms:created>
  <dcterms:modified xsi:type="dcterms:W3CDTF">2024-07-25T11:16:16Z</dcterms:modified>
</cp:coreProperties>
</file>